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TABILIDAD SEPTIEMBRE" sheetId="1" r:id="rId4"/>
    <sheet state="visible" name="CONTABILIDAD OCTUBRE" sheetId="2" r:id="rId5"/>
    <sheet state="visible" name="CONTABILIDAD ANUAL" sheetId="3" r:id="rId6"/>
  </sheets>
  <definedNames/>
  <calcPr/>
</workbook>
</file>

<file path=xl/sharedStrings.xml><?xml version="1.0" encoding="utf-8"?>
<sst xmlns="http://schemas.openxmlformats.org/spreadsheetml/2006/main" count="249" uniqueCount="91">
  <si>
    <t>NOMBRE DE MI NEGOCIO</t>
  </si>
  <si>
    <t>FECHA</t>
  </si>
  <si>
    <t>Mes</t>
  </si>
  <si>
    <t>DESCRIPCIÓN</t>
  </si>
  <si>
    <t>Ingresos (reales)</t>
  </si>
  <si>
    <t>Ingresos (previstos)</t>
  </si>
  <si>
    <t>Gastos (reales)</t>
  </si>
  <si>
    <t>Gastos (previstos)</t>
  </si>
  <si>
    <t>Estado</t>
  </si>
  <si>
    <t>SALDOS FIN DE MES</t>
  </si>
  <si>
    <t>Aprobada</t>
  </si>
  <si>
    <t>Archivos relacionados</t>
  </si>
  <si>
    <t>Notas</t>
  </si>
  <si>
    <t>Septiembre</t>
  </si>
  <si>
    <t>SALDO INICIAL EN CAJA</t>
  </si>
  <si>
    <t>Por debajo de lo previsto</t>
  </si>
  <si>
    <t>PAGO DE ALQUILER DE LOCAL (FIjo)</t>
  </si>
  <si>
    <t>Dentro de lo previsto</t>
  </si>
  <si>
    <t>PAGO DE AGUA</t>
  </si>
  <si>
    <t>PAGO DE LUZ</t>
  </si>
  <si>
    <t>PAGO DE BASURAS</t>
  </si>
  <si>
    <t>GASTO DE SEGURO</t>
  </si>
  <si>
    <t>GASTO DE ALARMA</t>
  </si>
  <si>
    <t>PAGO DE EMPLEADOS</t>
  </si>
  <si>
    <t>COMPRA DE PRODUCTOS   1</t>
  </si>
  <si>
    <t>COMPRA DE PRODUCTOS    2</t>
  </si>
  <si>
    <t>COMPRA DE PRODUCTOS  3</t>
  </si>
  <si>
    <t>COMPRA DE PRODUCTOS    4</t>
  </si>
  <si>
    <t>Por encima de lo previsto</t>
  </si>
  <si>
    <t>COMPRA DE PRODUCTOS   5</t>
  </si>
  <si>
    <t>COMPRA DE PRODUCTOS    6</t>
  </si>
  <si>
    <t>COMPRA DE PRODUCTOS   7</t>
  </si>
  <si>
    <t>GASTOS IMPREVISTOS  1</t>
  </si>
  <si>
    <t>ARREGLO ELÉCTRICO</t>
  </si>
  <si>
    <t>VENTAS del Día 1</t>
  </si>
  <si>
    <t>VENTAS del Día 2</t>
  </si>
  <si>
    <t>VENTAS del Día 3</t>
  </si>
  <si>
    <t>VENTAS del Día 4</t>
  </si>
  <si>
    <t>VENTAS del Día 5</t>
  </si>
  <si>
    <t>VENTAS del Día 6</t>
  </si>
  <si>
    <t>VENTAS del Día 7</t>
  </si>
  <si>
    <t>VENTAS del Día 8</t>
  </si>
  <si>
    <t>VENTAS del Día 9</t>
  </si>
  <si>
    <t>VENTAS del Día 10</t>
  </si>
  <si>
    <t>VENTAS del Día 11</t>
  </si>
  <si>
    <t>VENTAS del Día 12</t>
  </si>
  <si>
    <t>VENTAS del Día 13</t>
  </si>
  <si>
    <t>VENTAS del Día 14</t>
  </si>
  <si>
    <t>VENTAS del Día 15</t>
  </si>
  <si>
    <t>VENTAS del Día 16</t>
  </si>
  <si>
    <t>VENTAS del Día 17</t>
  </si>
  <si>
    <t>VENTAS del Día 18</t>
  </si>
  <si>
    <t>VENTAS del Día 19</t>
  </si>
  <si>
    <t>VENTAS del Día 20</t>
  </si>
  <si>
    <t>VENTAS del Día 21</t>
  </si>
  <si>
    <t>VENTAS del Día 22</t>
  </si>
  <si>
    <t>VENTAS del Día 23</t>
  </si>
  <si>
    <t>VENTAS del Día 24</t>
  </si>
  <si>
    <t>VENTAS del Día 25</t>
  </si>
  <si>
    <t>VENTAS del Día 26</t>
  </si>
  <si>
    <t>VENTAS del Día 27</t>
  </si>
  <si>
    <t>VENTAS del Día 28</t>
  </si>
  <si>
    <t>VENTAS del Día 29</t>
  </si>
  <si>
    <t>VENTAS del Día 30</t>
  </si>
  <si>
    <t>VENTAS del Día 31</t>
  </si>
  <si>
    <t xml:space="preserve">INGRESOS PREVISTOS </t>
  </si>
  <si>
    <t>INGRESOS  REALES</t>
  </si>
  <si>
    <t>TOTAL GASTOS</t>
  </si>
  <si>
    <t xml:space="preserve">GASTOS PREVISTOS </t>
  </si>
  <si>
    <t>TOTAL INGRESOS</t>
  </si>
  <si>
    <t>SALDO</t>
  </si>
  <si>
    <t>GASTOS REALES</t>
  </si>
  <si>
    <t>GASTOS LOCAL</t>
  </si>
  <si>
    <t>GASTOS PERSONAL</t>
  </si>
  <si>
    <t>GASTOS  PRODUCTOS</t>
  </si>
  <si>
    <t>GASTOS  IMPREVISTOS</t>
  </si>
  <si>
    <t>Saldo final de 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</si>
  <si>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</si>
  <si>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</si>
  <si>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</si>
  <si>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</si>
  <si>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</si>
  <si>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</si>
  <si>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</si>
  <si>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</si>
  <si>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Poco beneficio</t>
  </si>
  <si>
    <t>Octubre</t>
  </si>
  <si>
    <t>Noviembre</t>
  </si>
  <si>
    <t>Diciembre</t>
  </si>
  <si>
    <t>SALDO MEDIO MES</t>
  </si>
  <si>
    <t>SALDO FINAL DE AÑO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</si>
</sst>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M/yyyy"/>
  </numFmts>
  <fonts count="8">
    <font>
      <sz val="10.0"/>
      <color rgb="FF000000"/>
      <name val="Arial"/>
      <scheme val="minor"/>
    </font>
    <font>
      <color theme="1"/>
      <name val="Arial"/>
      <scheme val="minor"/>
    </font>
    <font>
      <sz val="14.0"/>
      <color rgb="FFFFFFFF"/>
      <name val="Roboto"/>
    </font>
    <font>
      <sz val="11.0"/>
      <color theme="1"/>
      <name val="Arial"/>
      <scheme val="minor"/>
    </font>
    <font>
      <sz val="12.0"/>
      <color rgb="FFFFFFFF"/>
      <name val="Roboto"/>
    </font>
    <font>
      <color theme="1"/>
      <name val="Roboto"/>
    </font>
    <font>
      <sz val="14.0"/>
      <color theme="1"/>
      <name val="Roboto"/>
    </font>
    <font>
      <sz val="12.0"/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76A5AF"/>
        <bgColor rgb="FF76A5AF"/>
      </patternFill>
    </fill>
    <fill>
      <patternFill patternType="solid">
        <fgColor rgb="FF3944A2"/>
        <bgColor rgb="FF3944A2"/>
      </patternFill>
    </fill>
    <fill>
      <patternFill patternType="solid">
        <fgColor rgb="FFA64D79"/>
        <bgColor rgb="FFA64D79"/>
      </patternFill>
    </fill>
    <fill>
      <patternFill patternType="solid">
        <fgColor rgb="FF6FA8DC"/>
        <bgColor rgb="FF6FA8DC"/>
      </patternFill>
    </fill>
    <fill>
      <patternFill patternType="solid">
        <fgColor rgb="FF3D85C6"/>
        <bgColor rgb="FF3D85C6"/>
      </patternFill>
    </fill>
    <fill>
      <patternFill patternType="solid">
        <fgColor rgb="FF9FC5E8"/>
        <bgColor rgb="FF9FC5E8"/>
      </patternFill>
    </fill>
    <fill>
      <patternFill patternType="solid">
        <fgColor rgb="FF535FC1"/>
        <bgColor rgb="FF535FC1"/>
      </patternFill>
    </fill>
  </fills>
  <borders count="40">
    <border/>
    <border>
      <left style="thin">
        <color rgb="FF742932"/>
      </left>
      <right style="thin">
        <color rgb="FFA64D79"/>
      </right>
      <top style="thin">
        <color rgb="FF742932"/>
      </top>
      <bottom style="thin">
        <color rgb="FF742932"/>
      </bottom>
    </border>
    <border>
      <left style="thin">
        <color rgb="FFA64D79"/>
      </left>
      <right style="thin">
        <color rgb="FFA64D79"/>
      </right>
      <top style="thin">
        <color rgb="FF742932"/>
      </top>
      <bottom style="thin">
        <color rgb="FF742932"/>
      </bottom>
    </border>
    <border>
      <left style="thin">
        <color rgb="FFA64D79"/>
      </left>
      <right style="thin">
        <color rgb="FF742932"/>
      </right>
      <top style="thin">
        <color rgb="FF742932"/>
      </top>
      <bottom style="thin">
        <color rgb="FF742932"/>
      </bottom>
    </border>
    <border>
      <left style="thin">
        <color rgb="FF742932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742932"/>
      </right>
      <top style="thin">
        <color rgb="FFFFFFFF"/>
      </top>
      <bottom style="thin">
        <color rgb="FFFFFFFF"/>
      </bottom>
    </border>
    <border>
      <left style="thin">
        <color rgb="FF742932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742932"/>
      </right>
      <top style="thin">
        <color rgb="FFF8F9FA"/>
      </top>
      <bottom style="thin">
        <color rgb="FFF8F9FA"/>
      </bottom>
    </border>
    <border>
      <left style="thin">
        <color rgb="FF742932"/>
      </left>
      <right style="thin">
        <color rgb="FFF8F9FA"/>
      </right>
      <top style="medium">
        <color rgb="FF76A5AF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medium">
        <color rgb="FF76A5AF"/>
      </top>
      <bottom style="thin">
        <color rgb="FFF8F9FA"/>
      </bottom>
    </border>
    <border>
      <left style="thin">
        <color rgb="FFF8F9FA"/>
      </left>
      <right style="thin">
        <color rgb="FF742932"/>
      </right>
      <top style="medium">
        <color rgb="FF76A5AF"/>
      </top>
      <bottom style="thin">
        <color rgb="FFF8F9FA"/>
      </bottom>
    </border>
    <border>
      <left style="thin">
        <color rgb="FF742932"/>
      </left>
      <right style="thin">
        <color rgb="FFF8F9FA"/>
      </right>
      <top style="thin">
        <color rgb="FFF8F9FA"/>
      </top>
      <bottom style="thin">
        <color rgb="FF742932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742932"/>
      </bottom>
    </border>
    <border>
      <left style="thin">
        <color rgb="FFF8F9FA"/>
      </left>
      <right style="thin">
        <color rgb="FF742932"/>
      </right>
      <top style="thin">
        <color rgb="FFF8F9FA"/>
      </top>
      <bottom style="thin">
        <color rgb="FF742932"/>
      </bottom>
    </border>
    <border>
      <left style="thin">
        <color rgb="FF284E3F"/>
      </left>
      <right style="thin">
        <color rgb="FF76A5AF"/>
      </right>
      <top style="thin">
        <color rgb="FF284E3F"/>
      </top>
      <bottom style="thin">
        <color rgb="FF284E3F"/>
      </bottom>
    </border>
    <border>
      <left style="thin">
        <color rgb="FF76A5AF"/>
      </left>
      <right style="thin">
        <color rgb="FF76A5AF"/>
      </right>
      <top style="thin">
        <color rgb="FF284E3F"/>
      </top>
      <bottom style="thin">
        <color rgb="FF284E3F"/>
      </bottom>
    </border>
    <border>
      <left style="thin">
        <color rgb="FF76A5AF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F8F9FA"/>
      </bottom>
    </border>
    <border>
      <left style="thin">
        <color rgb="FF284E3F"/>
      </left>
      <right style="thin">
        <color rgb="FFF8F9FA"/>
      </right>
      <top style="medium">
        <color rgb="FF76A5AF"/>
      </top>
      <bottom style="thin">
        <color rgb="FFF8F9FA"/>
      </bottom>
    </border>
    <border>
      <left style="thin">
        <color rgb="FFF8F9FA"/>
      </left>
      <right style="thin">
        <color rgb="FF284E3F"/>
      </right>
      <top style="medium">
        <color rgb="FF76A5AF"/>
      </top>
      <bottom style="thin">
        <color rgb="FFF8F9FA"/>
      </bottom>
    </border>
    <border>
      <left style="thin">
        <color rgb="FF284E3F"/>
      </left>
      <right style="thin">
        <color rgb="FFF8F9FA"/>
      </right>
      <top style="thin">
        <color rgb="FFF8F9FA"/>
      </top>
      <bottom style="thin">
        <color rgb="FF284E3F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284E3F"/>
      </bottom>
    </border>
    <border>
      <left style="thin">
        <color rgb="FFF8F9FA"/>
      </left>
      <right style="thin">
        <color rgb="FF284E3F"/>
      </right>
      <top style="thin">
        <color rgb="FFF8F9FA"/>
      </top>
      <bottom style="thin">
        <color rgb="FF284E3F"/>
      </bottom>
    </border>
    <border>
      <left style="thin">
        <color rgb="FF3E479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535FC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535FC1"/>
      </left>
      <right style="thin">
        <color rgb="FF3E4791"/>
      </right>
      <top style="thin">
        <color rgb="FF3E4791"/>
      </top>
      <bottom style="thin">
        <color rgb="FF3E4791"/>
      </bottom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FFFFFF"/>
      </bottom>
    </border>
    <border>
      <left style="thin">
        <color rgb="FF3E4791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3E4791"/>
      </right>
      <top style="thin">
        <color rgb="FFF8F9FA"/>
      </top>
      <bottom style="thin">
        <color rgb="FFF8F9FA"/>
      </bottom>
    </border>
    <border>
      <left style="thin">
        <color rgb="FFFCE8B2"/>
      </left>
      <right style="thin">
        <color rgb="FFFCE8B2"/>
      </right>
      <top style="thin">
        <color rgb="FFFCE8B2"/>
      </top>
      <bottom style="thin">
        <color rgb="FFFCE8B2"/>
      </bottom>
    </border>
    <border>
      <left style="thin">
        <color rgb="FFB7E1CD"/>
      </left>
      <right style="thin">
        <color rgb="FFB7E1CD"/>
      </right>
      <top style="thin">
        <color rgb="FFB7E1CD"/>
      </top>
      <bottom style="thin">
        <color rgb="FFB7E1CD"/>
      </bottom>
    </border>
    <border>
      <left style="thin">
        <color rgb="FF3E4791"/>
      </left>
      <right style="thin">
        <color rgb="FFF8F9FA"/>
      </right>
      <top style="thin">
        <color rgb="FFF8F9FA"/>
      </top>
      <bottom style="thin">
        <color rgb="FF3E4791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3E4791"/>
      </bottom>
    </border>
    <border>
      <left style="thin">
        <color rgb="FFF8F9FA"/>
      </left>
      <right style="thin">
        <color rgb="FF3E4791"/>
      </right>
      <top style="thin">
        <color rgb="FFF8F9FA"/>
      </top>
      <bottom style="thin">
        <color rgb="FF3E4791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readingOrder="0" shrinkToFit="0" wrapText="1"/>
    </xf>
    <xf borderId="0" fillId="2" fontId="1" numFmtId="0" xfId="0" applyAlignment="1" applyFill="1" applyFont="1">
      <alignment readingOrder="0" shrinkToFit="0" wrapText="1"/>
    </xf>
    <xf borderId="0" fillId="3" fontId="2" numFmtId="0" xfId="0" applyAlignment="1" applyFill="1" applyFont="1">
      <alignment horizontal="center" readingOrder="0" shrinkToFit="0" vertical="center" wrapText="1"/>
    </xf>
    <xf borderId="1" fillId="4" fontId="1" numFmtId="0" xfId="0" applyAlignment="1" applyBorder="1" applyFill="1" applyFont="1">
      <alignment horizontal="left" readingOrder="0" shrinkToFit="0" vertical="center" wrapText="1"/>
    </xf>
    <xf borderId="2" fillId="4" fontId="1" numFmtId="0" xfId="0" applyAlignment="1" applyBorder="1" applyFont="1">
      <alignment horizontal="left" readingOrder="0" shrinkToFit="0" vertical="center" wrapText="1"/>
    </xf>
    <xf borderId="3" fillId="4" fontId="1" numFmtId="0" xfId="0" applyAlignment="1" applyBorder="1" applyFont="1">
      <alignment horizontal="left" readingOrder="0" shrinkToFit="0" vertical="center" wrapText="1"/>
    </xf>
    <xf borderId="4" fillId="0" fontId="3" numFmtId="164" xfId="0" applyAlignment="1" applyBorder="1" applyFont="1" applyNumberForma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shrinkToFit="0" vertical="center" wrapText="0"/>
    </xf>
    <xf borderId="5" fillId="0" fontId="1" numFmtId="49" xfId="0" applyAlignment="1" applyBorder="1" applyFont="1" applyNumberFormat="1">
      <alignment shrinkToFit="0" vertical="center" wrapText="0"/>
    </xf>
    <xf borderId="6" fillId="0" fontId="1" numFmtId="49" xfId="0" applyAlignment="1" applyBorder="1" applyFont="1" applyNumberFormat="1">
      <alignment shrinkToFit="0" vertical="center" wrapText="0"/>
    </xf>
    <xf borderId="7" fillId="0" fontId="1" numFmtId="164" xfId="0" applyAlignment="1" applyBorder="1" applyFont="1" applyNumberFormat="1">
      <alignment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1" numFmtId="49" xfId="0" applyAlignment="1" applyBorder="1" applyFont="1" applyNumberFormat="1">
      <alignment shrinkToFit="0" vertical="center" wrapText="0"/>
    </xf>
    <xf borderId="9" fillId="0" fontId="1" numFmtId="49" xfId="0" applyAlignment="1" applyBorder="1" applyFont="1" applyNumberFormat="1">
      <alignment shrinkToFit="0" vertical="center" wrapText="0"/>
    </xf>
    <xf borderId="4" fillId="0" fontId="1" numFmtId="164" xfId="0" applyAlignment="1" applyBorder="1" applyFont="1" applyNumberFormat="1">
      <alignment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9" fillId="0" fontId="1" numFmtId="49" xfId="0" applyAlignment="1" applyBorder="1" applyFont="1" applyNumberFormat="1">
      <alignment readingOrder="0" shrinkToFit="0" vertical="center" wrapText="0"/>
    </xf>
    <xf borderId="10" fillId="0" fontId="1" numFmtId="164" xfId="0" applyAlignment="1" applyBorder="1" applyFont="1" applyNumberFormat="1">
      <alignment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49" xfId="0" applyAlignment="1" applyBorder="1" applyFont="1" applyNumberFormat="1">
      <alignment shrinkToFit="0" vertical="center" wrapText="0"/>
    </xf>
    <xf borderId="12" fillId="0" fontId="1" numFmtId="49" xfId="0" applyAlignment="1" applyBorder="1" applyFont="1" applyNumberFormat="1">
      <alignment shrinkToFit="0" vertical="center" wrapText="0"/>
    </xf>
    <xf borderId="5" fillId="0" fontId="1" numFmtId="0" xfId="0" applyAlignment="1" applyBorder="1" applyFont="1">
      <alignment shrinkToFit="0" vertical="center" wrapText="0"/>
    </xf>
    <xf borderId="5" fillId="0" fontId="1" numFmtId="0" xfId="0" applyAlignment="1" applyBorder="1" applyFont="1">
      <alignment shrinkToFit="0" vertical="center" wrapText="0"/>
    </xf>
    <xf borderId="5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shrinkToFit="0" vertical="center" wrapText="0"/>
    </xf>
    <xf borderId="5" fillId="0" fontId="1" numFmtId="0" xfId="0" applyAlignment="1" applyBorder="1" applyFont="1">
      <alignment shrinkToFit="0" vertical="center" wrapText="0"/>
    </xf>
    <xf borderId="13" fillId="0" fontId="1" numFmtId="164" xfId="0" applyAlignment="1" applyBorder="1" applyFont="1" applyNumberFormat="1">
      <alignment shrinkToFit="0" vertical="center" wrapText="0"/>
    </xf>
    <xf borderId="14" fillId="0" fontId="1" numFmtId="0" xfId="0" applyAlignment="1" applyBorder="1" applyFont="1">
      <alignment shrinkToFit="0" vertical="center" wrapText="0"/>
    </xf>
    <xf borderId="14" fillId="0" fontId="1" numFmtId="0" xfId="0" applyAlignment="1" applyBorder="1" applyFont="1">
      <alignment shrinkToFit="0" vertical="center" wrapText="0"/>
    </xf>
    <xf borderId="14" fillId="0" fontId="1" numFmtId="0" xfId="0" applyAlignment="1" applyBorder="1" applyFont="1">
      <alignment shrinkToFit="0" vertical="center" wrapText="0"/>
    </xf>
    <xf borderId="14" fillId="0" fontId="1" numFmtId="0" xfId="0" applyAlignment="1" applyBorder="1" applyFont="1">
      <alignment shrinkToFit="0" vertical="center" wrapText="0"/>
    </xf>
    <xf borderId="14" fillId="0" fontId="1" numFmtId="49" xfId="0" applyAlignment="1" applyBorder="1" applyFont="1" applyNumberFormat="1">
      <alignment shrinkToFit="0" vertical="center" wrapText="0"/>
    </xf>
    <xf borderId="15" fillId="0" fontId="1" numFmtId="49" xfId="0" applyAlignment="1" applyBorder="1" applyFont="1" applyNumberFormat="1">
      <alignment shrinkToFit="0" vertical="center" wrapText="0"/>
    </xf>
    <xf borderId="0" fillId="5" fontId="4" numFmtId="0" xfId="0" applyAlignment="1" applyFill="1" applyFont="1">
      <alignment readingOrder="0"/>
    </xf>
    <xf borderId="0" fillId="5" fontId="4" numFmtId="0" xfId="0" applyFont="1"/>
    <xf borderId="0" fillId="0" fontId="5" numFmtId="0" xfId="0" applyFont="1"/>
    <xf borderId="0" fillId="6" fontId="4" numFmtId="0" xfId="0" applyAlignment="1" applyFill="1" applyFont="1">
      <alignment readingOrder="0" shrinkToFit="0" wrapText="0"/>
    </xf>
    <xf borderId="0" fillId="6" fontId="4" numFmtId="0" xfId="0" applyFont="1"/>
    <xf borderId="0" fillId="5" fontId="2" numFmtId="0" xfId="0" applyAlignment="1" applyFont="1">
      <alignment horizontal="right" readingOrder="0"/>
    </xf>
    <xf borderId="0" fillId="5" fontId="2" numFmtId="0" xfId="0" applyFont="1"/>
    <xf borderId="0" fillId="0" fontId="6" numFmtId="0" xfId="0" applyFont="1"/>
    <xf borderId="0" fillId="7" fontId="4" numFmtId="0" xfId="0" applyAlignment="1" applyFill="1" applyFont="1">
      <alignment readingOrder="0" shrinkToFit="0" wrapText="0"/>
    </xf>
    <xf borderId="0" fillId="7" fontId="4" numFmtId="0" xfId="0" applyFont="1"/>
    <xf borderId="16" fillId="2" fontId="1" numFmtId="0" xfId="0" applyAlignment="1" applyBorder="1" applyFont="1">
      <alignment horizontal="left" readingOrder="0" shrinkToFit="0" vertical="center" wrapText="1"/>
    </xf>
    <xf borderId="17" fillId="2" fontId="1" numFmtId="0" xfId="0" applyAlignment="1" applyBorder="1" applyFont="1">
      <alignment horizontal="left" readingOrder="0" shrinkToFit="0" vertical="center" wrapText="1"/>
    </xf>
    <xf borderId="18" fillId="2" fontId="1" numFmtId="0" xfId="0" applyAlignment="1" applyBorder="1" applyFont="1">
      <alignment horizontal="left" readingOrder="0" shrinkToFit="0" vertical="center" wrapText="1"/>
    </xf>
    <xf borderId="19" fillId="0" fontId="1" numFmtId="164" xfId="0" applyAlignment="1" applyBorder="1" applyFont="1" applyNumberFormat="1">
      <alignment readingOrder="0" shrinkToFit="0" vertical="center" wrapText="0"/>
    </xf>
    <xf borderId="20" fillId="0" fontId="1" numFmtId="49" xfId="0" applyAlignment="1" applyBorder="1" applyFont="1" applyNumberFormat="1">
      <alignment shrinkToFit="0" vertical="center" wrapText="0"/>
    </xf>
    <xf borderId="21" fillId="0" fontId="1" numFmtId="164" xfId="0" applyAlignment="1" applyBorder="1" applyFont="1" applyNumberFormat="1">
      <alignment shrinkToFit="0" vertical="center" wrapText="0"/>
    </xf>
    <xf borderId="22" fillId="0" fontId="1" numFmtId="49" xfId="0" applyAlignment="1" applyBorder="1" applyFont="1" applyNumberFormat="1">
      <alignment shrinkToFit="0" vertical="center" wrapText="0"/>
    </xf>
    <xf borderId="19" fillId="0" fontId="1" numFmtId="164" xfId="0" applyAlignment="1" applyBorder="1" applyFont="1" applyNumberFormat="1">
      <alignment shrinkToFit="0" vertical="center" wrapText="0"/>
    </xf>
    <xf borderId="22" fillId="0" fontId="1" numFmtId="49" xfId="0" applyAlignment="1" applyBorder="1" applyFont="1" applyNumberFormat="1">
      <alignment readingOrder="0" shrinkToFit="0" vertical="center" wrapText="0"/>
    </xf>
    <xf borderId="23" fillId="0" fontId="1" numFmtId="164" xfId="0" applyAlignment="1" applyBorder="1" applyFont="1" applyNumberFormat="1">
      <alignment shrinkToFit="0" vertical="center" wrapText="0"/>
    </xf>
    <xf borderId="24" fillId="0" fontId="1" numFmtId="49" xfId="0" applyAlignment="1" applyBorder="1" applyFont="1" applyNumberFormat="1">
      <alignment shrinkToFit="0" vertical="center" wrapText="0"/>
    </xf>
    <xf borderId="25" fillId="0" fontId="1" numFmtId="164" xfId="0" applyAlignment="1" applyBorder="1" applyFont="1" applyNumberFormat="1">
      <alignment shrinkToFit="0" vertical="center" wrapText="0"/>
    </xf>
    <xf borderId="26" fillId="0" fontId="1" numFmtId="0" xfId="0" applyAlignment="1" applyBorder="1" applyFont="1">
      <alignment shrinkToFit="0" vertical="center" wrapText="0"/>
    </xf>
    <xf borderId="26" fillId="0" fontId="1" numFmtId="0" xfId="0" applyAlignment="1" applyBorder="1" applyFont="1">
      <alignment shrinkToFit="0" vertical="center" wrapText="0"/>
    </xf>
    <xf borderId="26" fillId="0" fontId="1" numFmtId="0" xfId="0" applyAlignment="1" applyBorder="1" applyFont="1">
      <alignment shrinkToFit="0" vertical="center" wrapText="0"/>
    </xf>
    <xf borderId="26" fillId="0" fontId="1" numFmtId="49" xfId="0" applyAlignment="1" applyBorder="1" applyFont="1" applyNumberFormat="1">
      <alignment shrinkToFit="0" vertical="center" wrapText="0"/>
    </xf>
    <xf borderId="27" fillId="0" fontId="1" numFmtId="49" xfId="0" applyAlignment="1" applyBorder="1" applyFont="1" applyNumberFormat="1">
      <alignment shrinkToFit="0" vertical="center" wrapText="0"/>
    </xf>
    <xf borderId="28" fillId="0" fontId="1" numFmtId="0" xfId="0" applyAlignment="1" applyBorder="1" applyFont="1">
      <alignment horizontal="left" readingOrder="0" shrinkToFit="0" vertical="center" wrapText="1"/>
    </xf>
    <xf borderId="29" fillId="8" fontId="1" numFmtId="0" xfId="0" applyAlignment="1" applyBorder="1" applyFill="1" applyFont="1">
      <alignment horizontal="left" readingOrder="0" shrinkToFit="0" vertical="center" wrapText="1"/>
    </xf>
    <xf borderId="29" fillId="0" fontId="1" numFmtId="0" xfId="0" applyAlignment="1" applyBorder="1" applyFont="1">
      <alignment horizontal="left" readingOrder="0" shrinkToFit="0" vertical="center" wrapText="1"/>
    </xf>
    <xf borderId="30" fillId="0" fontId="1" numFmtId="0" xfId="0" applyAlignment="1" applyBorder="1" applyFont="1">
      <alignment horizontal="left" readingOrder="0" shrinkToFit="0" vertical="center" wrapText="1"/>
    </xf>
    <xf borderId="31" fillId="0" fontId="1" numFmtId="0" xfId="0" applyAlignment="1" applyBorder="1" applyFont="1">
      <alignment shrinkToFit="0" vertical="center" wrapText="0"/>
    </xf>
    <xf borderId="5" fillId="0" fontId="7" numFmtId="0" xfId="0" applyAlignment="1" applyBorder="1" applyFont="1">
      <alignment shrinkToFit="0" vertical="center" wrapText="0"/>
    </xf>
    <xf borderId="32" fillId="0" fontId="1" numFmtId="49" xfId="0" applyAlignment="1" applyBorder="1" applyFont="1" applyNumberFormat="1">
      <alignment shrinkToFit="0" vertical="center" wrapText="0"/>
    </xf>
    <xf borderId="33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shrinkToFit="0" vertical="center" wrapText="0"/>
    </xf>
    <xf borderId="8" fillId="0" fontId="7" numFmtId="0" xfId="0" applyAlignment="1" applyBorder="1" applyFont="1">
      <alignment shrinkToFit="0" vertical="center" wrapText="0"/>
    </xf>
    <xf borderId="34" fillId="0" fontId="1" numFmtId="49" xfId="0" applyAlignment="1" applyBorder="1" applyFont="1" applyNumberFormat="1">
      <alignment shrinkToFit="0" vertical="center" wrapText="0"/>
    </xf>
    <xf borderId="35" fillId="0" fontId="7" numFmtId="0" xfId="0" applyAlignment="1" applyBorder="1" applyFont="1">
      <alignment shrinkToFit="0" vertical="center" wrapText="0"/>
    </xf>
    <xf borderId="32" fillId="0" fontId="1" numFmtId="49" xfId="0" applyAlignment="1" applyBorder="1" applyFont="1" applyNumberFormat="1">
      <alignment readingOrder="0" shrinkToFit="0" vertical="center" wrapText="0"/>
    </xf>
    <xf borderId="36" fillId="0" fontId="7" numFmtId="0" xfId="0" applyAlignment="1" applyBorder="1" applyFont="1">
      <alignment shrinkToFit="0" vertical="center" wrapText="0"/>
    </xf>
    <xf borderId="37" fillId="0" fontId="1" numFmtId="0" xfId="0" applyAlignment="1" applyBorder="1" applyFont="1">
      <alignment shrinkToFit="0" vertical="center" wrapText="0"/>
    </xf>
    <xf borderId="38" fillId="0" fontId="1" numFmtId="0" xfId="0" applyAlignment="1" applyBorder="1" applyFont="1">
      <alignment shrinkToFit="0" vertical="center" wrapText="0"/>
    </xf>
    <xf borderId="38" fillId="0" fontId="1" numFmtId="0" xfId="0" applyAlignment="1" applyBorder="1" applyFont="1">
      <alignment shrinkToFit="0" vertical="center" wrapText="0"/>
    </xf>
    <xf borderId="38" fillId="0" fontId="7" numFmtId="0" xfId="0" applyAlignment="1" applyBorder="1" applyFont="1">
      <alignment shrinkToFit="0" vertical="center" wrapText="0"/>
    </xf>
    <xf borderId="38" fillId="0" fontId="1" numFmtId="49" xfId="0" applyAlignment="1" applyBorder="1" applyFont="1" applyNumberFormat="1">
      <alignment shrinkToFit="0" vertical="center" wrapText="0"/>
    </xf>
    <xf borderId="39" fillId="0" fontId="1" numFmtId="49" xfId="0" applyAlignment="1" applyBorder="1" applyFont="1" applyNumberFormat="1">
      <alignment shrinkToFit="0" vertical="center" wrapText="0"/>
    </xf>
  </cellXfs>
  <cellStyles count="1">
    <cellStyle xfId="0" name="Normal" builtinId="0"/>
  </cellStyles>
  <dxfs count="10">
    <dxf>
      <font/>
      <fill>
        <patternFill patternType="none"/>
      </fill>
      <border/>
    </dxf>
    <dxf>
      <font/>
      <fill>
        <patternFill patternType="solid">
          <fgColor rgb="FF9B3642"/>
          <bgColor rgb="FF9B3642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535FC1"/>
          <bgColor rgb="FF535FC1"/>
        </patternFill>
      </fill>
      <border/>
    </dxf>
  </dxfs>
  <tableStyles count="3">
    <tableStyle count="3" pivot="0" name="CONTABILIDAD SEPTIEMBRE-style">
      <tableStyleElement dxfId="1" type="headerRow"/>
      <tableStyleElement dxfId="2" type="firstRowStripe"/>
      <tableStyleElement dxfId="3" type="secondRowStripe"/>
    </tableStyle>
    <tableStyle count="3" pivot="0" name="CONTABILIDAD OCTUBRE-style">
      <tableStyleElement dxfId="4" type="headerRow"/>
      <tableStyleElement dxfId="2" type="firstRowStripe"/>
      <tableStyleElement dxfId="3" type="secondRowStripe"/>
    </tableStyle>
    <tableStyle count="3" pivot="0" name="CONTABILIDAD ANUAL-style">
      <tableStyleElement dxfId="9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3:L53" displayName="CONTABILIDAD_SEPTIEMBRE" name="CONTABILIDAD_SEPTIEMBRE" id="1">
  <tableColumns count="12">
    <tableColumn name="FECHA" id="1"/>
    <tableColumn name="Mes" id="2"/>
    <tableColumn name="DESCRIPCIÓN" id="3"/>
    <tableColumn name="Ingresos (reales)" id="4"/>
    <tableColumn name="Ingresos (previstos)" id="5"/>
    <tableColumn name="Gastos (reales)" id="6"/>
    <tableColumn name="Gastos (previstos)" id="7"/>
    <tableColumn name="Estado" id="8"/>
    <tableColumn name="SALDOS FIN DE MES" id="9"/>
    <tableColumn name="Aprobada" id="10"/>
    <tableColumn name="Archivos relacionados" id="11"/>
    <tableColumn name="Notas" id="12"/>
  </tableColumns>
  <tableStyleInfo name="CONTABILIDAD SEPTIEMBRE-style" showColumnStripes="0" showFirstColumn="1" showLastColumn="1" showRowStripes="1"/>
</table>
</file>

<file path=xl/tables/table2.xml><?xml version="1.0" encoding="utf-8"?>
<table xmlns="http://schemas.openxmlformats.org/spreadsheetml/2006/main" ref="A3:L53" displayName="CONTABILIDAD_MENSUAL_2" name="CONTABILIDAD_MENSUAL_2" id="2">
  <tableColumns count="12">
    <tableColumn name="FECHA" id="1"/>
    <tableColumn name="Mes" id="2"/>
    <tableColumn name="DESCRIPCIÓN" id="3"/>
    <tableColumn name="Ingresos (reales)" id="4"/>
    <tableColumn name="Ingresos (previstos)" id="5"/>
    <tableColumn name="Gastos (reales)" id="6"/>
    <tableColumn name="Gastos (previstos)" id="7"/>
    <tableColumn name="Estado" id="8"/>
    <tableColumn name="SALDOS FIN DE MES" id="9"/>
    <tableColumn name="Aprobada" id="10"/>
    <tableColumn name="Archivos relacionados" id="11"/>
    <tableColumn name="Notas" id="12"/>
  </tableColumns>
  <tableStyleInfo name="CONTABILIDAD OCTUBRE-style" showColumnStripes="0" showFirstColumn="1" showLastColumn="1" showRowStripes="1"/>
</table>
</file>

<file path=xl/tables/table3.xml><?xml version="1.0" encoding="utf-8"?>
<table xmlns="http://schemas.openxmlformats.org/spreadsheetml/2006/main" ref="A3:J15" displayName="CONTABILIDAD_ANUAL" name="CONTABILIDAD_ANUAL" id="3">
  <tableColumns count="10">
    <tableColumn name="Mes" id="1"/>
    <tableColumn name="Ingresos (reales)" id="2"/>
    <tableColumn name="Ingresos (previstos)" id="3"/>
    <tableColumn name="Gastos (reales)" id="4"/>
    <tableColumn name="Gastos (previstos)" id="5"/>
    <tableColumn name="Estado" id="6"/>
    <tableColumn name="Saldo final de mes" id="7"/>
    <tableColumn name="Aprobada" id="8"/>
    <tableColumn name="Archivos relacionados" id="9"/>
    <tableColumn name="Notas" id="10"/>
  </tableColumns>
  <tableStyleInfo name="CONTABILIDAD ANUAL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2" width="13.88"/>
    <col customWidth="1" min="3" max="3" width="29.75"/>
    <col customWidth="1" min="4" max="4" width="15.88"/>
    <col customWidth="1" min="5" max="5" width="17.0"/>
    <col customWidth="1" min="6" max="6" width="16.38"/>
    <col customWidth="1" min="7" max="7" width="17.0"/>
    <col customWidth="1" min="8" max="8" width="13.88"/>
    <col customWidth="1" min="9" max="9" width="21.75"/>
    <col customWidth="1" min="10" max="11" width="18.25"/>
    <col customWidth="1" min="12" max="12" width="15.1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>
      <c r="A2" s="3"/>
      <c r="B2" s="3"/>
      <c r="C2" s="4" t="s">
        <v>0</v>
      </c>
    </row>
    <row r="3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7" t="s">
        <v>12</v>
      </c>
    </row>
    <row r="4">
      <c r="A4" s="8">
        <v>45536.0</v>
      </c>
      <c r="B4" s="9" t="s">
        <v>13</v>
      </c>
      <c r="C4" s="10" t="s">
        <v>14</v>
      </c>
      <c r="D4" s="11">
        <v>500.0</v>
      </c>
      <c r="E4" s="11">
        <v>2000.0</v>
      </c>
      <c r="F4" s="12"/>
      <c r="G4" s="12"/>
      <c r="H4" s="9" t="s">
        <v>15</v>
      </c>
      <c r="I4" s="11">
        <f>D4</f>
        <v>500</v>
      </c>
      <c r="J4" s="13"/>
      <c r="K4" s="13"/>
      <c r="L4" s="14"/>
    </row>
    <row r="5">
      <c r="A5" s="15"/>
      <c r="B5" s="16" t="s">
        <v>13</v>
      </c>
      <c r="C5" s="17" t="s">
        <v>16</v>
      </c>
      <c r="D5" s="18"/>
      <c r="E5" s="18"/>
      <c r="F5" s="19">
        <v>700.0</v>
      </c>
      <c r="G5" s="19">
        <v>700.0</v>
      </c>
      <c r="H5" s="16" t="s">
        <v>17</v>
      </c>
      <c r="I5" s="19">
        <f t="shared" ref="I5:I20" si="1">F5</f>
        <v>700</v>
      </c>
      <c r="J5" s="20"/>
      <c r="K5" s="20"/>
      <c r="L5" s="21"/>
    </row>
    <row r="6">
      <c r="A6" s="22"/>
      <c r="B6" s="9" t="s">
        <v>13</v>
      </c>
      <c r="C6" s="10" t="s">
        <v>18</v>
      </c>
      <c r="D6" s="12"/>
      <c r="E6" s="12"/>
      <c r="F6" s="11">
        <v>60.0</v>
      </c>
      <c r="G6" s="11">
        <v>60.0</v>
      </c>
      <c r="H6" s="9" t="s">
        <v>17</v>
      </c>
      <c r="I6" s="12">
        <f t="shared" si="1"/>
        <v>60</v>
      </c>
      <c r="J6" s="13"/>
      <c r="K6" s="13"/>
      <c r="L6" s="14"/>
    </row>
    <row r="7">
      <c r="A7" s="15"/>
      <c r="B7" s="16" t="s">
        <v>13</v>
      </c>
      <c r="C7" s="17" t="s">
        <v>19</v>
      </c>
      <c r="D7" s="18"/>
      <c r="E7" s="18"/>
      <c r="F7" s="19">
        <v>110.0</v>
      </c>
      <c r="G7" s="19">
        <v>110.0</v>
      </c>
      <c r="H7" s="16" t="s">
        <v>17</v>
      </c>
      <c r="I7" s="18">
        <f t="shared" si="1"/>
        <v>110</v>
      </c>
      <c r="J7" s="20"/>
      <c r="K7" s="20"/>
      <c r="L7" s="21"/>
    </row>
    <row r="8">
      <c r="A8" s="22"/>
      <c r="B8" s="9" t="s">
        <v>13</v>
      </c>
      <c r="C8" s="10" t="s">
        <v>20</v>
      </c>
      <c r="D8" s="12"/>
      <c r="E8" s="12"/>
      <c r="F8" s="11">
        <v>70.0</v>
      </c>
      <c r="G8" s="11">
        <v>70.0</v>
      </c>
      <c r="H8" s="9" t="s">
        <v>17</v>
      </c>
      <c r="I8" s="12">
        <f t="shared" si="1"/>
        <v>70</v>
      </c>
      <c r="J8" s="13"/>
      <c r="K8" s="13"/>
      <c r="L8" s="14"/>
    </row>
    <row r="9">
      <c r="A9" s="15"/>
      <c r="B9" s="16" t="s">
        <v>13</v>
      </c>
      <c r="C9" s="17" t="s">
        <v>21</v>
      </c>
      <c r="D9" s="18"/>
      <c r="E9" s="18"/>
      <c r="F9" s="19">
        <v>0.0</v>
      </c>
      <c r="G9" s="19">
        <v>0.0</v>
      </c>
      <c r="H9" s="16" t="s">
        <v>17</v>
      </c>
      <c r="I9" s="18">
        <f t="shared" si="1"/>
        <v>0</v>
      </c>
      <c r="J9" s="20"/>
      <c r="K9" s="20"/>
      <c r="L9" s="21"/>
    </row>
    <row r="10">
      <c r="A10" s="22"/>
      <c r="B10" s="9" t="s">
        <v>13</v>
      </c>
      <c r="C10" s="10" t="s">
        <v>22</v>
      </c>
      <c r="D10" s="12"/>
      <c r="E10" s="12"/>
      <c r="F10" s="11">
        <v>25.0</v>
      </c>
      <c r="G10" s="11">
        <v>25.0</v>
      </c>
      <c r="H10" s="9" t="s">
        <v>17</v>
      </c>
      <c r="I10" s="12">
        <f t="shared" si="1"/>
        <v>25</v>
      </c>
      <c r="J10" s="13"/>
      <c r="K10" s="13"/>
      <c r="L10" s="14"/>
    </row>
    <row r="11">
      <c r="A11" s="15"/>
      <c r="B11" s="16" t="s">
        <v>13</v>
      </c>
      <c r="C11" s="17" t="s">
        <v>23</v>
      </c>
      <c r="D11" s="18"/>
      <c r="E11" s="18"/>
      <c r="F11" s="19">
        <v>1100.0</v>
      </c>
      <c r="G11" s="19">
        <v>1100.0</v>
      </c>
      <c r="H11" s="16" t="s">
        <v>17</v>
      </c>
      <c r="I11" s="18">
        <f t="shared" si="1"/>
        <v>1100</v>
      </c>
      <c r="J11" s="20"/>
      <c r="K11" s="20"/>
      <c r="L11" s="21"/>
    </row>
    <row r="12">
      <c r="A12" s="22"/>
      <c r="B12" s="9" t="s">
        <v>13</v>
      </c>
      <c r="C12" s="10" t="s">
        <v>24</v>
      </c>
      <c r="D12" s="12"/>
      <c r="E12" s="12"/>
      <c r="F12" s="11">
        <v>1000.0</v>
      </c>
      <c r="G12" s="11">
        <v>900.0</v>
      </c>
      <c r="H12" s="9" t="s">
        <v>17</v>
      </c>
      <c r="I12" s="12">
        <f t="shared" si="1"/>
        <v>1000</v>
      </c>
      <c r="J12" s="13"/>
      <c r="K12" s="13"/>
      <c r="L12" s="14"/>
    </row>
    <row r="13">
      <c r="A13" s="15"/>
      <c r="B13" s="16" t="s">
        <v>13</v>
      </c>
      <c r="C13" s="17" t="s">
        <v>25</v>
      </c>
      <c r="D13" s="19"/>
      <c r="E13" s="19"/>
      <c r="F13" s="19">
        <v>300.0</v>
      </c>
      <c r="G13" s="19">
        <v>300.0</v>
      </c>
      <c r="H13" s="16" t="s">
        <v>17</v>
      </c>
      <c r="I13" s="18">
        <f t="shared" si="1"/>
        <v>300</v>
      </c>
      <c r="J13" s="20"/>
      <c r="K13" s="20"/>
      <c r="L13" s="21"/>
    </row>
    <row r="14">
      <c r="A14" s="22"/>
      <c r="B14" s="9" t="s">
        <v>13</v>
      </c>
      <c r="C14" s="10" t="s">
        <v>26</v>
      </c>
      <c r="D14" s="11"/>
      <c r="E14" s="11"/>
      <c r="F14" s="11">
        <v>200.0</v>
      </c>
      <c r="G14" s="11">
        <v>150.0</v>
      </c>
      <c r="H14" s="9" t="s">
        <v>17</v>
      </c>
      <c r="I14" s="12">
        <f t="shared" si="1"/>
        <v>200</v>
      </c>
      <c r="J14" s="13"/>
      <c r="K14" s="13"/>
      <c r="L14" s="14"/>
    </row>
    <row r="15">
      <c r="A15" s="15"/>
      <c r="B15" s="16" t="s">
        <v>13</v>
      </c>
      <c r="C15" s="17" t="s">
        <v>27</v>
      </c>
      <c r="D15" s="19"/>
      <c r="E15" s="19"/>
      <c r="F15" s="19">
        <v>234.0</v>
      </c>
      <c r="G15" s="19">
        <v>200.0</v>
      </c>
      <c r="H15" s="16" t="s">
        <v>28</v>
      </c>
      <c r="I15" s="18">
        <f t="shared" si="1"/>
        <v>234</v>
      </c>
      <c r="J15" s="20"/>
      <c r="K15" s="20"/>
      <c r="L15" s="21"/>
    </row>
    <row r="16">
      <c r="A16" s="22"/>
      <c r="B16" s="9" t="s">
        <v>13</v>
      </c>
      <c r="C16" s="10" t="s">
        <v>29</v>
      </c>
      <c r="D16" s="11"/>
      <c r="E16" s="11"/>
      <c r="F16" s="11">
        <v>0.0</v>
      </c>
      <c r="G16" s="12"/>
      <c r="H16" s="23"/>
      <c r="I16" s="12">
        <f t="shared" si="1"/>
        <v>0</v>
      </c>
      <c r="J16" s="13"/>
      <c r="K16" s="13"/>
      <c r="L16" s="14"/>
    </row>
    <row r="17">
      <c r="A17" s="15"/>
      <c r="B17" s="16" t="s">
        <v>13</v>
      </c>
      <c r="C17" s="17" t="s">
        <v>30</v>
      </c>
      <c r="D17" s="19"/>
      <c r="E17" s="19"/>
      <c r="F17" s="19">
        <v>0.0</v>
      </c>
      <c r="G17" s="18"/>
      <c r="H17" s="24"/>
      <c r="I17" s="18">
        <f t="shared" si="1"/>
        <v>0</v>
      </c>
      <c r="J17" s="20"/>
      <c r="K17" s="20"/>
      <c r="L17" s="21"/>
    </row>
    <row r="18">
      <c r="A18" s="22"/>
      <c r="B18" s="9" t="s">
        <v>13</v>
      </c>
      <c r="C18" s="10" t="s">
        <v>31</v>
      </c>
      <c r="D18" s="11"/>
      <c r="E18" s="11"/>
      <c r="F18" s="11">
        <v>0.0</v>
      </c>
      <c r="G18" s="12"/>
      <c r="H18" s="23"/>
      <c r="I18" s="12">
        <f t="shared" si="1"/>
        <v>0</v>
      </c>
      <c r="J18" s="13"/>
      <c r="K18" s="13"/>
      <c r="L18" s="14"/>
    </row>
    <row r="19">
      <c r="A19" s="15"/>
      <c r="B19" s="16" t="s">
        <v>13</v>
      </c>
      <c r="C19" s="17" t="s">
        <v>32</v>
      </c>
      <c r="D19" s="19"/>
      <c r="E19" s="19"/>
      <c r="F19" s="19">
        <v>60.0</v>
      </c>
      <c r="G19" s="19">
        <v>50.0</v>
      </c>
      <c r="H19" s="16" t="s">
        <v>17</v>
      </c>
      <c r="I19" s="18">
        <f t="shared" si="1"/>
        <v>60</v>
      </c>
      <c r="J19" s="20"/>
      <c r="K19" s="20"/>
      <c r="L19" s="25" t="s">
        <v>33</v>
      </c>
    </row>
    <row r="20">
      <c r="A20" s="22"/>
      <c r="B20" s="9" t="s">
        <v>13</v>
      </c>
      <c r="C20" s="10" t="s">
        <v>32</v>
      </c>
      <c r="D20" s="11"/>
      <c r="E20" s="11"/>
      <c r="F20" s="11">
        <v>0.0</v>
      </c>
      <c r="G20" s="12"/>
      <c r="H20" s="9" t="s">
        <v>17</v>
      </c>
      <c r="I20" s="12">
        <f t="shared" si="1"/>
        <v>0</v>
      </c>
      <c r="J20" s="13"/>
      <c r="K20" s="13"/>
      <c r="L20" s="14"/>
    </row>
    <row r="21">
      <c r="A21" s="26"/>
      <c r="B21" s="27" t="s">
        <v>13</v>
      </c>
      <c r="C21" s="28" t="s">
        <v>34</v>
      </c>
      <c r="D21" s="29">
        <v>110.0</v>
      </c>
      <c r="E21" s="29">
        <v>100.0</v>
      </c>
      <c r="F21" s="30"/>
      <c r="G21" s="31"/>
      <c r="H21" s="27" t="s">
        <v>15</v>
      </c>
      <c r="I21" s="31">
        <f t="shared" ref="I21:I53" si="2">D21</f>
        <v>110</v>
      </c>
      <c r="J21" s="32"/>
      <c r="K21" s="32"/>
      <c r="L21" s="33"/>
    </row>
    <row r="22">
      <c r="A22" s="22"/>
      <c r="B22" s="34" t="s">
        <v>13</v>
      </c>
      <c r="C22" s="10" t="s">
        <v>35</v>
      </c>
      <c r="D22" s="11">
        <v>80.0</v>
      </c>
      <c r="E22" s="11">
        <v>90.0</v>
      </c>
      <c r="F22" s="35"/>
      <c r="G22" s="12"/>
      <c r="H22" s="36"/>
      <c r="I22" s="12">
        <f t="shared" si="2"/>
        <v>80</v>
      </c>
      <c r="J22" s="13"/>
      <c r="K22" s="13"/>
      <c r="L22" s="14"/>
    </row>
    <row r="23">
      <c r="A23" s="15"/>
      <c r="B23" s="16" t="s">
        <v>13</v>
      </c>
      <c r="C23" s="17" t="s">
        <v>36</v>
      </c>
      <c r="D23" s="19">
        <v>150.0</v>
      </c>
      <c r="E23" s="19">
        <v>100.0</v>
      </c>
      <c r="F23" s="37"/>
      <c r="G23" s="18"/>
      <c r="H23" s="38"/>
      <c r="I23" s="18">
        <f t="shared" si="2"/>
        <v>150</v>
      </c>
      <c r="J23" s="20"/>
      <c r="K23" s="20"/>
      <c r="L23" s="21"/>
    </row>
    <row r="24">
      <c r="A24" s="22"/>
      <c r="B24" s="9" t="s">
        <v>13</v>
      </c>
      <c r="C24" s="10" t="s">
        <v>37</v>
      </c>
      <c r="D24" s="11">
        <v>200.0</v>
      </c>
      <c r="E24" s="11">
        <v>90.0</v>
      </c>
      <c r="F24" s="35"/>
      <c r="G24" s="12"/>
      <c r="H24" s="36"/>
      <c r="I24" s="12">
        <f t="shared" si="2"/>
        <v>200</v>
      </c>
      <c r="J24" s="13"/>
      <c r="K24" s="13"/>
      <c r="L24" s="14"/>
    </row>
    <row r="25">
      <c r="A25" s="15"/>
      <c r="B25" s="38"/>
      <c r="C25" s="17" t="s">
        <v>38</v>
      </c>
      <c r="D25" s="19">
        <v>120.0</v>
      </c>
      <c r="E25" s="19">
        <v>100.0</v>
      </c>
      <c r="F25" s="37"/>
      <c r="G25" s="18"/>
      <c r="H25" s="38"/>
      <c r="I25" s="18">
        <f t="shared" si="2"/>
        <v>120</v>
      </c>
      <c r="J25" s="20"/>
      <c r="K25" s="20"/>
      <c r="L25" s="21"/>
    </row>
    <row r="26">
      <c r="A26" s="22"/>
      <c r="B26" s="36"/>
      <c r="C26" s="10" t="s">
        <v>39</v>
      </c>
      <c r="D26" s="11">
        <v>100.0</v>
      </c>
      <c r="E26" s="11">
        <v>80.0</v>
      </c>
      <c r="F26" s="35"/>
      <c r="G26" s="12"/>
      <c r="H26" s="36"/>
      <c r="I26" s="12">
        <f t="shared" si="2"/>
        <v>100</v>
      </c>
      <c r="J26" s="13"/>
      <c r="K26" s="13"/>
      <c r="L26" s="14"/>
    </row>
    <row r="27">
      <c r="A27" s="15"/>
      <c r="B27" s="38"/>
      <c r="C27" s="17" t="s">
        <v>40</v>
      </c>
      <c r="D27" s="19">
        <v>160.0</v>
      </c>
      <c r="E27" s="19">
        <v>150.0</v>
      </c>
      <c r="F27" s="37"/>
      <c r="G27" s="18"/>
      <c r="H27" s="38"/>
      <c r="I27" s="18">
        <f t="shared" si="2"/>
        <v>160</v>
      </c>
      <c r="J27" s="20"/>
      <c r="K27" s="20"/>
      <c r="L27" s="21"/>
    </row>
    <row r="28">
      <c r="A28" s="22"/>
      <c r="B28" s="36"/>
      <c r="C28" s="10" t="s">
        <v>41</v>
      </c>
      <c r="D28" s="11">
        <v>100.0</v>
      </c>
      <c r="E28" s="11">
        <v>100.0</v>
      </c>
      <c r="F28" s="35"/>
      <c r="G28" s="12"/>
      <c r="H28" s="36"/>
      <c r="I28" s="12">
        <f t="shared" si="2"/>
        <v>100</v>
      </c>
      <c r="J28" s="13"/>
      <c r="K28" s="13"/>
      <c r="L28" s="14"/>
    </row>
    <row r="29">
      <c r="A29" s="15"/>
      <c r="B29" s="38"/>
      <c r="C29" s="17" t="s">
        <v>42</v>
      </c>
      <c r="D29" s="19">
        <v>90.0</v>
      </c>
      <c r="E29" s="19">
        <v>100.0</v>
      </c>
      <c r="F29" s="37"/>
      <c r="G29" s="18"/>
      <c r="H29" s="38"/>
      <c r="I29" s="18">
        <f t="shared" si="2"/>
        <v>90</v>
      </c>
      <c r="J29" s="20"/>
      <c r="K29" s="20"/>
      <c r="L29" s="21"/>
    </row>
    <row r="30">
      <c r="A30" s="22"/>
      <c r="B30" s="36"/>
      <c r="C30" s="10" t="s">
        <v>43</v>
      </c>
      <c r="D30" s="11">
        <v>80.0</v>
      </c>
      <c r="E30" s="11">
        <v>100.0</v>
      </c>
      <c r="F30" s="35"/>
      <c r="G30" s="12"/>
      <c r="H30" s="36"/>
      <c r="I30" s="12">
        <f t="shared" si="2"/>
        <v>80</v>
      </c>
      <c r="J30" s="13"/>
      <c r="K30" s="13"/>
      <c r="L30" s="14"/>
    </row>
    <row r="31">
      <c r="A31" s="15"/>
      <c r="B31" s="38"/>
      <c r="C31" s="17" t="s">
        <v>44</v>
      </c>
      <c r="D31" s="19">
        <v>100.0</v>
      </c>
      <c r="E31" s="19">
        <v>100.0</v>
      </c>
      <c r="F31" s="37"/>
      <c r="G31" s="18"/>
      <c r="H31" s="38"/>
      <c r="I31" s="18">
        <f t="shared" si="2"/>
        <v>100</v>
      </c>
      <c r="J31" s="20"/>
      <c r="K31" s="20"/>
      <c r="L31" s="21"/>
    </row>
    <row r="32">
      <c r="A32" s="22"/>
      <c r="B32" s="36"/>
      <c r="C32" s="10" t="s">
        <v>45</v>
      </c>
      <c r="D32" s="11">
        <v>100.0</v>
      </c>
      <c r="E32" s="11">
        <v>100.0</v>
      </c>
      <c r="F32" s="35"/>
      <c r="G32" s="12"/>
      <c r="H32" s="36"/>
      <c r="I32" s="12">
        <f t="shared" si="2"/>
        <v>100</v>
      </c>
      <c r="J32" s="13"/>
      <c r="K32" s="13"/>
      <c r="L32" s="14"/>
    </row>
    <row r="33">
      <c r="A33" s="15"/>
      <c r="B33" s="38"/>
      <c r="C33" s="17" t="s">
        <v>46</v>
      </c>
      <c r="D33" s="19">
        <v>341.0</v>
      </c>
      <c r="E33" s="19">
        <v>100.0</v>
      </c>
      <c r="F33" s="37"/>
      <c r="G33" s="18"/>
      <c r="H33" s="38"/>
      <c r="I33" s="18">
        <f t="shared" si="2"/>
        <v>341</v>
      </c>
      <c r="J33" s="20"/>
      <c r="K33" s="20"/>
      <c r="L33" s="21"/>
    </row>
    <row r="34">
      <c r="A34" s="22"/>
      <c r="B34" s="36"/>
      <c r="C34" s="10" t="s">
        <v>47</v>
      </c>
      <c r="D34" s="11">
        <v>120.0</v>
      </c>
      <c r="E34" s="11">
        <v>100.0</v>
      </c>
      <c r="F34" s="35"/>
      <c r="G34" s="12"/>
      <c r="H34" s="36"/>
      <c r="I34" s="12">
        <f t="shared" si="2"/>
        <v>120</v>
      </c>
      <c r="J34" s="13"/>
      <c r="K34" s="13"/>
      <c r="L34" s="14"/>
    </row>
    <row r="35">
      <c r="A35" s="15"/>
      <c r="B35" s="38"/>
      <c r="C35" s="17" t="s">
        <v>48</v>
      </c>
      <c r="D35" s="19">
        <v>126.666666666667</v>
      </c>
      <c r="E35" s="19">
        <v>100.0</v>
      </c>
      <c r="F35" s="37"/>
      <c r="G35" s="18"/>
      <c r="H35" s="38"/>
      <c r="I35" s="18">
        <f t="shared" si="2"/>
        <v>126.6666667</v>
      </c>
      <c r="J35" s="20"/>
      <c r="K35" s="20"/>
      <c r="L35" s="21"/>
    </row>
    <row r="36">
      <c r="A36" s="22"/>
      <c r="B36" s="36"/>
      <c r="C36" s="10" t="s">
        <v>49</v>
      </c>
      <c r="D36" s="11">
        <v>136.666666666667</v>
      </c>
      <c r="E36" s="11">
        <v>100.0</v>
      </c>
      <c r="F36" s="35"/>
      <c r="G36" s="12"/>
      <c r="H36" s="36"/>
      <c r="I36" s="12">
        <f t="shared" si="2"/>
        <v>136.6666667</v>
      </c>
      <c r="J36" s="13"/>
      <c r="K36" s="13"/>
      <c r="L36" s="14"/>
    </row>
    <row r="37">
      <c r="A37" s="15"/>
      <c r="B37" s="38"/>
      <c r="C37" s="17" t="s">
        <v>50</v>
      </c>
      <c r="D37" s="19">
        <v>146.666666666667</v>
      </c>
      <c r="E37" s="19">
        <v>100.0</v>
      </c>
      <c r="F37" s="37"/>
      <c r="G37" s="18"/>
      <c r="H37" s="38"/>
      <c r="I37" s="18">
        <f t="shared" si="2"/>
        <v>146.6666667</v>
      </c>
      <c r="J37" s="20"/>
      <c r="K37" s="20"/>
      <c r="L37" s="21"/>
    </row>
    <row r="38">
      <c r="A38" s="22"/>
      <c r="B38" s="36"/>
      <c r="C38" s="10" t="s">
        <v>51</v>
      </c>
      <c r="D38" s="11">
        <v>156.666666666667</v>
      </c>
      <c r="E38" s="11">
        <v>100.0</v>
      </c>
      <c r="F38" s="35"/>
      <c r="G38" s="12"/>
      <c r="H38" s="36"/>
      <c r="I38" s="12">
        <f t="shared" si="2"/>
        <v>156.6666667</v>
      </c>
      <c r="J38" s="13"/>
      <c r="K38" s="13"/>
      <c r="L38" s="14"/>
    </row>
    <row r="39">
      <c r="A39" s="15"/>
      <c r="B39" s="38"/>
      <c r="C39" s="17" t="s">
        <v>52</v>
      </c>
      <c r="D39" s="19">
        <v>166.666666666667</v>
      </c>
      <c r="E39" s="19">
        <v>100.0</v>
      </c>
      <c r="F39" s="37"/>
      <c r="G39" s="18"/>
      <c r="H39" s="38"/>
      <c r="I39" s="18">
        <f t="shared" si="2"/>
        <v>166.6666667</v>
      </c>
      <c r="J39" s="20"/>
      <c r="K39" s="20"/>
      <c r="L39" s="21"/>
    </row>
    <row r="40">
      <c r="A40" s="22"/>
      <c r="B40" s="36"/>
      <c r="C40" s="10" t="s">
        <v>53</v>
      </c>
      <c r="D40" s="11">
        <v>176.666666666667</v>
      </c>
      <c r="E40" s="11">
        <v>100.0</v>
      </c>
      <c r="F40" s="35"/>
      <c r="G40" s="12"/>
      <c r="H40" s="36"/>
      <c r="I40" s="12">
        <f t="shared" si="2"/>
        <v>176.6666667</v>
      </c>
      <c r="J40" s="13"/>
      <c r="K40" s="13"/>
      <c r="L40" s="14"/>
    </row>
    <row r="41">
      <c r="A41" s="15"/>
      <c r="B41" s="38"/>
      <c r="C41" s="17" t="s">
        <v>54</v>
      </c>
      <c r="D41" s="19">
        <v>186.666666666667</v>
      </c>
      <c r="E41" s="19">
        <v>100.0</v>
      </c>
      <c r="F41" s="37"/>
      <c r="G41" s="18"/>
      <c r="H41" s="38"/>
      <c r="I41" s="18">
        <f t="shared" si="2"/>
        <v>186.6666667</v>
      </c>
      <c r="J41" s="20"/>
      <c r="K41" s="20"/>
      <c r="L41" s="21"/>
    </row>
    <row r="42">
      <c r="A42" s="22"/>
      <c r="B42" s="36"/>
      <c r="C42" s="10" t="s">
        <v>55</v>
      </c>
      <c r="D42" s="11">
        <v>196.666666666667</v>
      </c>
      <c r="E42" s="11">
        <v>100.0</v>
      </c>
      <c r="F42" s="35"/>
      <c r="G42" s="12"/>
      <c r="H42" s="36"/>
      <c r="I42" s="12">
        <f t="shared" si="2"/>
        <v>196.6666667</v>
      </c>
      <c r="J42" s="13"/>
      <c r="K42" s="13"/>
      <c r="L42" s="14"/>
    </row>
    <row r="43">
      <c r="A43" s="15"/>
      <c r="B43" s="38"/>
      <c r="C43" s="17" t="s">
        <v>56</v>
      </c>
      <c r="D43" s="19">
        <v>133.0</v>
      </c>
      <c r="E43" s="19">
        <v>100.0</v>
      </c>
      <c r="F43" s="37"/>
      <c r="G43" s="18"/>
      <c r="H43" s="38"/>
      <c r="I43" s="18">
        <f t="shared" si="2"/>
        <v>133</v>
      </c>
      <c r="J43" s="20"/>
      <c r="K43" s="20"/>
      <c r="L43" s="21"/>
    </row>
    <row r="44">
      <c r="A44" s="22"/>
      <c r="B44" s="36"/>
      <c r="C44" s="10" t="s">
        <v>57</v>
      </c>
      <c r="D44" s="11">
        <v>112.0</v>
      </c>
      <c r="E44" s="11">
        <v>100.0</v>
      </c>
      <c r="F44" s="35"/>
      <c r="G44" s="12"/>
      <c r="H44" s="36"/>
      <c r="I44" s="12">
        <f t="shared" si="2"/>
        <v>112</v>
      </c>
      <c r="J44" s="13"/>
      <c r="K44" s="13"/>
      <c r="L44" s="14"/>
    </row>
    <row r="45">
      <c r="A45" s="15"/>
      <c r="B45" s="38"/>
      <c r="C45" s="17" t="s">
        <v>58</v>
      </c>
      <c r="D45" s="19">
        <v>92.2</v>
      </c>
      <c r="E45" s="19">
        <v>100.0</v>
      </c>
      <c r="F45" s="37"/>
      <c r="G45" s="18"/>
      <c r="H45" s="38"/>
      <c r="I45" s="18">
        <f t="shared" si="2"/>
        <v>92.2</v>
      </c>
      <c r="J45" s="20"/>
      <c r="K45" s="20"/>
      <c r="L45" s="21"/>
    </row>
    <row r="46">
      <c r="A46" s="22"/>
      <c r="B46" s="36"/>
      <c r="C46" s="10" t="s">
        <v>59</v>
      </c>
      <c r="D46" s="11">
        <v>245.0</v>
      </c>
      <c r="E46" s="11">
        <v>100.0</v>
      </c>
      <c r="F46" s="35"/>
      <c r="G46" s="12"/>
      <c r="H46" s="36"/>
      <c r="I46" s="12">
        <f t="shared" si="2"/>
        <v>245</v>
      </c>
      <c r="J46" s="13"/>
      <c r="K46" s="13"/>
      <c r="L46" s="14"/>
    </row>
    <row r="47">
      <c r="A47" s="15"/>
      <c r="B47" s="38"/>
      <c r="C47" s="17" t="s">
        <v>60</v>
      </c>
      <c r="D47" s="19">
        <v>234.0</v>
      </c>
      <c r="E47" s="19">
        <v>100.0</v>
      </c>
      <c r="F47" s="37"/>
      <c r="G47" s="18"/>
      <c r="H47" s="38"/>
      <c r="I47" s="18">
        <f t="shared" si="2"/>
        <v>234</v>
      </c>
      <c r="J47" s="20"/>
      <c r="K47" s="20"/>
      <c r="L47" s="21"/>
    </row>
    <row r="48">
      <c r="A48" s="22"/>
      <c r="B48" s="36"/>
      <c r="C48" s="10" t="s">
        <v>61</v>
      </c>
      <c r="D48" s="11">
        <v>87.9999999999999</v>
      </c>
      <c r="E48" s="11">
        <v>100.0</v>
      </c>
      <c r="F48" s="35"/>
      <c r="G48" s="12"/>
      <c r="H48" s="36"/>
      <c r="I48" s="12">
        <f t="shared" si="2"/>
        <v>88</v>
      </c>
      <c r="J48" s="13"/>
      <c r="K48" s="13"/>
      <c r="L48" s="14"/>
    </row>
    <row r="49">
      <c r="A49" s="15"/>
      <c r="B49" s="38"/>
      <c r="C49" s="17" t="s">
        <v>62</v>
      </c>
      <c r="D49" s="19">
        <v>166.666666666667</v>
      </c>
      <c r="E49" s="19">
        <v>100.0</v>
      </c>
      <c r="F49" s="37"/>
      <c r="G49" s="18"/>
      <c r="H49" s="38"/>
      <c r="I49" s="18">
        <f t="shared" si="2"/>
        <v>166.6666667</v>
      </c>
      <c r="J49" s="20"/>
      <c r="K49" s="20"/>
      <c r="L49" s="21"/>
    </row>
    <row r="50">
      <c r="A50" s="22"/>
      <c r="B50" s="36"/>
      <c r="C50" s="10" t="s">
        <v>63</v>
      </c>
      <c r="D50" s="11">
        <v>176.666666666667</v>
      </c>
      <c r="E50" s="11">
        <v>100.0</v>
      </c>
      <c r="F50" s="35"/>
      <c r="G50" s="12"/>
      <c r="H50" s="36"/>
      <c r="I50" s="12">
        <f t="shared" si="2"/>
        <v>176.6666667</v>
      </c>
      <c r="J50" s="13"/>
      <c r="K50" s="13"/>
      <c r="L50" s="14"/>
    </row>
    <row r="51">
      <c r="A51" s="15"/>
      <c r="B51" s="38"/>
      <c r="C51" s="17" t="s">
        <v>64</v>
      </c>
      <c r="D51" s="19">
        <v>186.666666666667</v>
      </c>
      <c r="E51" s="19">
        <v>100.0</v>
      </c>
      <c r="F51" s="37"/>
      <c r="G51" s="18"/>
      <c r="H51" s="38"/>
      <c r="I51" s="18">
        <f t="shared" si="2"/>
        <v>186.6666667</v>
      </c>
      <c r="J51" s="20"/>
      <c r="K51" s="20"/>
      <c r="L51" s="21"/>
    </row>
    <row r="52">
      <c r="A52" s="22"/>
      <c r="B52" s="36"/>
      <c r="C52" s="39"/>
      <c r="D52" s="12"/>
      <c r="E52" s="12"/>
      <c r="F52" s="12"/>
      <c r="G52" s="12"/>
      <c r="H52" s="36"/>
      <c r="I52" s="12" t="str">
        <f t="shared" si="2"/>
        <v/>
      </c>
      <c r="J52" s="13"/>
      <c r="K52" s="13"/>
      <c r="L52" s="14"/>
    </row>
    <row r="53">
      <c r="A53" s="40"/>
      <c r="B53" s="41"/>
      <c r="C53" s="42"/>
      <c r="D53" s="43"/>
      <c r="E53" s="43"/>
      <c r="F53" s="43"/>
      <c r="G53" s="43"/>
      <c r="H53" s="44"/>
      <c r="I53" s="43" t="str">
        <f t="shared" si="2"/>
        <v/>
      </c>
      <c r="J53" s="45"/>
      <c r="K53" s="45"/>
      <c r="L53" s="46"/>
    </row>
    <row r="55">
      <c r="C55" s="47" t="s">
        <v>65</v>
      </c>
      <c r="D55" s="48">
        <f>SUM(E21:E51)</f>
        <v>3110</v>
      </c>
      <c r="E55" s="49"/>
      <c r="F55" s="49"/>
      <c r="G55" s="49"/>
      <c r="H55" s="49"/>
      <c r="I55" s="49"/>
    </row>
    <row r="56">
      <c r="C56" s="50" t="s">
        <v>66</v>
      </c>
      <c r="D56" s="51">
        <f>SUM(D21:D51)</f>
        <v>4578.533333</v>
      </c>
      <c r="E56" s="49"/>
      <c r="F56" s="49"/>
      <c r="G56" s="52" t="s">
        <v>67</v>
      </c>
      <c r="I56" s="53">
        <f>SUM(F5:F20)</f>
        <v>3859</v>
      </c>
    </row>
    <row r="57">
      <c r="C57" s="49"/>
      <c r="D57" s="49"/>
      <c r="E57" s="49"/>
      <c r="F57" s="49"/>
      <c r="G57" s="54"/>
      <c r="H57" s="54"/>
      <c r="I57" s="54"/>
    </row>
    <row r="58">
      <c r="C58" s="47" t="s">
        <v>68</v>
      </c>
      <c r="D58" s="48">
        <f>SUM(G4:G20)</f>
        <v>3665</v>
      </c>
      <c r="E58" s="49"/>
      <c r="F58" s="49"/>
      <c r="G58" s="52" t="s">
        <v>69</v>
      </c>
      <c r="I58" s="53">
        <f>SUM(I21:I51)</f>
        <v>4578.533333</v>
      </c>
      <c r="K58" s="50" t="s">
        <v>70</v>
      </c>
      <c r="L58" s="51">
        <f>I58-I56</f>
        <v>719.5333333</v>
      </c>
    </row>
    <row r="59">
      <c r="C59" s="50" t="s">
        <v>71</v>
      </c>
      <c r="D59" s="51">
        <f>SUM(F4:F20)</f>
        <v>3859</v>
      </c>
      <c r="E59" s="49"/>
      <c r="F59" s="49"/>
      <c r="G59" s="49"/>
      <c r="H59" s="49"/>
      <c r="I59" s="49"/>
    </row>
    <row r="60">
      <c r="C60" s="55" t="s">
        <v>72</v>
      </c>
      <c r="D60" s="56">
        <f>SUM(F5:F10)</f>
        <v>965</v>
      </c>
      <c r="E60" s="49"/>
      <c r="F60" s="49"/>
      <c r="G60" s="49"/>
      <c r="H60" s="49"/>
      <c r="I60" s="49"/>
    </row>
    <row r="61">
      <c r="C61" s="55" t="s">
        <v>73</v>
      </c>
      <c r="D61" s="56">
        <f>SUM(F11)</f>
        <v>1100</v>
      </c>
      <c r="E61" s="49"/>
      <c r="F61" s="49"/>
      <c r="G61" s="49"/>
      <c r="H61" s="49"/>
      <c r="I61" s="49"/>
    </row>
    <row r="62">
      <c r="C62" s="55" t="s">
        <v>74</v>
      </c>
      <c r="D62" s="56">
        <f>SUM(F12:F18)</f>
        <v>1734</v>
      </c>
      <c r="E62" s="49"/>
      <c r="F62" s="49"/>
      <c r="G62" s="49"/>
      <c r="H62" s="49"/>
      <c r="I62" s="49"/>
    </row>
    <row r="63">
      <c r="C63" s="55" t="s">
        <v>75</v>
      </c>
      <c r="D63" s="56">
        <f>SUM(F19:F20)</f>
        <v>60</v>
      </c>
      <c r="E63" s="49"/>
      <c r="F63" s="49"/>
      <c r="G63" s="49"/>
      <c r="H63" s="49"/>
      <c r="I63" s="49"/>
    </row>
    <row r="64">
      <c r="C64" s="50" t="s">
        <v>71</v>
      </c>
      <c r="D64" s="51">
        <f>SUM(D60:D63)</f>
        <v>3859</v>
      </c>
      <c r="E64" s="49"/>
      <c r="F64" s="49"/>
      <c r="G64" s="49"/>
      <c r="H64" s="49"/>
      <c r="I64" s="49"/>
    </row>
  </sheetData>
  <mergeCells count="3">
    <mergeCell ref="C2:L2"/>
    <mergeCell ref="G56:H56"/>
    <mergeCell ref="G58:H58"/>
  </mergeCells>
  <dataValidations>
    <dataValidation type="list" allowBlank="1" sqref="H4:H53">
      <formula1>"Por debajo de lo previsto,Dentro de lo previsto,Por encima de lo previsto"</formula1>
    </dataValidation>
    <dataValidation type="custom" allowBlank="1" showDropDown="1" sqref="D4:G53 I4:I53">
      <formula1>AND(ISNUMBER(D4),(NOT(OR(NOT(ISERROR(DATEVALUE(D4))), AND(ISNUMBER(D4), LEFT(CELL("format", D4))="D")))))</formula1>
    </dataValidation>
    <dataValidation type="custom" allowBlank="1" showDropDown="1" sqref="A4:A53">
      <formula1>OR(NOT(ISERROR(DATEVALUE(A4))), AND(ISNUMBER(A4), LEFT(CELL("format", A4))="D"))</formula1>
    </dataValidation>
    <dataValidation allowBlank="1" showDropDown="1" sqref="L4:L53"/>
    <dataValidation type="list" allowBlank="1" sqref="B4:B53">
      <formula1>"Enero,Febrero,Marzo,Abril,Mayo,Junio,Julio,Agosto,Septiembre,Octubre,Noviembre,Diciembre"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2" width="13.88"/>
    <col customWidth="1" min="3" max="3" width="29.75"/>
    <col customWidth="1" min="4" max="4" width="15.88"/>
    <col customWidth="1" min="5" max="5" width="17.0"/>
    <col customWidth="1" min="6" max="6" width="16.38"/>
    <col customWidth="1" min="7" max="7" width="17.0"/>
    <col customWidth="1" min="8" max="8" width="13.88"/>
    <col customWidth="1" min="9" max="9" width="21.75"/>
    <col customWidth="1" min="10" max="11" width="18.25"/>
    <col customWidth="1" min="12" max="12" width="15.1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>
      <c r="A2" s="3"/>
      <c r="B2" s="3"/>
      <c r="C2" s="4" t="s">
        <v>0</v>
      </c>
    </row>
    <row r="3">
      <c r="A3" s="57" t="s">
        <v>1</v>
      </c>
      <c r="B3" s="58" t="s">
        <v>2</v>
      </c>
      <c r="C3" s="58" t="s">
        <v>3</v>
      </c>
      <c r="D3" s="58" t="s">
        <v>4</v>
      </c>
      <c r="E3" s="58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8" t="s">
        <v>11</v>
      </c>
      <c r="L3" s="59" t="s">
        <v>12</v>
      </c>
    </row>
    <row r="4">
      <c r="A4" s="60">
        <v>45536.0</v>
      </c>
      <c r="B4" s="9" t="s">
        <v>13</v>
      </c>
      <c r="C4" s="10" t="s">
        <v>14</v>
      </c>
      <c r="D4" s="11">
        <v>500.0</v>
      </c>
      <c r="E4" s="11">
        <v>2000.0</v>
      </c>
      <c r="F4" s="12"/>
      <c r="G4" s="12"/>
      <c r="H4" s="9" t="s">
        <v>15</v>
      </c>
      <c r="I4" s="11">
        <f>D4</f>
        <v>500</v>
      </c>
      <c r="J4" s="13"/>
      <c r="K4" s="13"/>
      <c r="L4" s="61"/>
    </row>
    <row r="5">
      <c r="A5" s="62"/>
      <c r="B5" s="16" t="s">
        <v>13</v>
      </c>
      <c r="C5" s="17" t="s">
        <v>16</v>
      </c>
      <c r="D5" s="18"/>
      <c r="E5" s="18"/>
      <c r="F5" s="19">
        <v>700.0</v>
      </c>
      <c r="G5" s="19">
        <v>700.0</v>
      </c>
      <c r="H5" s="16" t="s">
        <v>17</v>
      </c>
      <c r="I5" s="19">
        <f t="shared" ref="I5:I20" si="1">F5</f>
        <v>700</v>
      </c>
      <c r="J5" s="20"/>
      <c r="K5" s="20"/>
      <c r="L5" s="63"/>
    </row>
    <row r="6">
      <c r="A6" s="64"/>
      <c r="B6" s="9" t="s">
        <v>13</v>
      </c>
      <c r="C6" s="10" t="s">
        <v>18</v>
      </c>
      <c r="D6" s="12"/>
      <c r="E6" s="12"/>
      <c r="F6" s="11">
        <v>60.0</v>
      </c>
      <c r="G6" s="11">
        <v>60.0</v>
      </c>
      <c r="H6" s="9" t="s">
        <v>17</v>
      </c>
      <c r="I6" s="12">
        <f t="shared" si="1"/>
        <v>60</v>
      </c>
      <c r="J6" s="13"/>
      <c r="K6" s="13"/>
      <c r="L6" s="61"/>
    </row>
    <row r="7">
      <c r="A7" s="62"/>
      <c r="B7" s="16" t="s">
        <v>13</v>
      </c>
      <c r="C7" s="17" t="s">
        <v>19</v>
      </c>
      <c r="D7" s="18"/>
      <c r="E7" s="18"/>
      <c r="F7" s="19">
        <v>110.0</v>
      </c>
      <c r="G7" s="19">
        <v>110.0</v>
      </c>
      <c r="H7" s="16" t="s">
        <v>17</v>
      </c>
      <c r="I7" s="18">
        <f t="shared" si="1"/>
        <v>110</v>
      </c>
      <c r="J7" s="20"/>
      <c r="K7" s="20"/>
      <c r="L7" s="63"/>
    </row>
    <row r="8">
      <c r="A8" s="64"/>
      <c r="B8" s="9" t="s">
        <v>13</v>
      </c>
      <c r="C8" s="10" t="s">
        <v>20</v>
      </c>
      <c r="D8" s="12"/>
      <c r="E8" s="12"/>
      <c r="F8" s="11">
        <v>70.0</v>
      </c>
      <c r="G8" s="11">
        <v>70.0</v>
      </c>
      <c r="H8" s="9" t="s">
        <v>17</v>
      </c>
      <c r="I8" s="12">
        <f t="shared" si="1"/>
        <v>70</v>
      </c>
      <c r="J8" s="13"/>
      <c r="K8" s="13"/>
      <c r="L8" s="61"/>
    </row>
    <row r="9">
      <c r="A9" s="62"/>
      <c r="B9" s="16" t="s">
        <v>13</v>
      </c>
      <c r="C9" s="17" t="s">
        <v>21</v>
      </c>
      <c r="D9" s="18"/>
      <c r="E9" s="18"/>
      <c r="F9" s="19">
        <v>0.0</v>
      </c>
      <c r="G9" s="19">
        <v>0.0</v>
      </c>
      <c r="H9" s="16" t="s">
        <v>17</v>
      </c>
      <c r="I9" s="18">
        <f t="shared" si="1"/>
        <v>0</v>
      </c>
      <c r="J9" s="20"/>
      <c r="K9" s="20"/>
      <c r="L9" s="63"/>
    </row>
    <row r="10">
      <c r="A10" s="64"/>
      <c r="B10" s="9" t="s">
        <v>13</v>
      </c>
      <c r="C10" s="10" t="s">
        <v>22</v>
      </c>
      <c r="D10" s="12"/>
      <c r="E10" s="12"/>
      <c r="F10" s="11">
        <v>25.0</v>
      </c>
      <c r="G10" s="11">
        <v>25.0</v>
      </c>
      <c r="H10" s="9" t="s">
        <v>17</v>
      </c>
      <c r="I10" s="12">
        <f t="shared" si="1"/>
        <v>25</v>
      </c>
      <c r="J10" s="13"/>
      <c r="K10" s="13"/>
      <c r="L10" s="61"/>
    </row>
    <row r="11">
      <c r="A11" s="62"/>
      <c r="B11" s="16" t="s">
        <v>13</v>
      </c>
      <c r="C11" s="17" t="s">
        <v>23</v>
      </c>
      <c r="D11" s="18"/>
      <c r="E11" s="18"/>
      <c r="F11" s="19">
        <v>1100.0</v>
      </c>
      <c r="G11" s="19">
        <v>1100.0</v>
      </c>
      <c r="H11" s="16" t="s">
        <v>17</v>
      </c>
      <c r="I11" s="18">
        <f t="shared" si="1"/>
        <v>1100</v>
      </c>
      <c r="J11" s="20"/>
      <c r="K11" s="20"/>
      <c r="L11" s="63"/>
    </row>
    <row r="12">
      <c r="A12" s="64"/>
      <c r="B12" s="9" t="s">
        <v>13</v>
      </c>
      <c r="C12" s="10" t="s">
        <v>24</v>
      </c>
      <c r="D12" s="12"/>
      <c r="E12" s="12"/>
      <c r="F12" s="11">
        <v>1000.0</v>
      </c>
      <c r="G12" s="11">
        <v>900.0</v>
      </c>
      <c r="H12" s="9" t="s">
        <v>17</v>
      </c>
      <c r="I12" s="12">
        <f t="shared" si="1"/>
        <v>1000</v>
      </c>
      <c r="J12" s="13"/>
      <c r="K12" s="13"/>
      <c r="L12" s="61"/>
    </row>
    <row r="13">
      <c r="A13" s="62"/>
      <c r="B13" s="16" t="s">
        <v>13</v>
      </c>
      <c r="C13" s="17" t="s">
        <v>25</v>
      </c>
      <c r="D13" s="19"/>
      <c r="E13" s="19"/>
      <c r="F13" s="19">
        <v>300.0</v>
      </c>
      <c r="G13" s="19">
        <v>300.0</v>
      </c>
      <c r="H13" s="16" t="s">
        <v>17</v>
      </c>
      <c r="I13" s="18">
        <f t="shared" si="1"/>
        <v>300</v>
      </c>
      <c r="J13" s="20"/>
      <c r="K13" s="20"/>
      <c r="L13" s="63"/>
    </row>
    <row r="14">
      <c r="A14" s="64"/>
      <c r="B14" s="9" t="s">
        <v>13</v>
      </c>
      <c r="C14" s="10" t="s">
        <v>26</v>
      </c>
      <c r="D14" s="11"/>
      <c r="E14" s="11"/>
      <c r="F14" s="11">
        <v>200.0</v>
      </c>
      <c r="G14" s="11">
        <v>150.0</v>
      </c>
      <c r="H14" s="9" t="s">
        <v>17</v>
      </c>
      <c r="I14" s="12">
        <f t="shared" si="1"/>
        <v>200</v>
      </c>
      <c r="J14" s="13"/>
      <c r="K14" s="13"/>
      <c r="L14" s="61"/>
    </row>
    <row r="15">
      <c r="A15" s="62"/>
      <c r="B15" s="16" t="s">
        <v>13</v>
      </c>
      <c r="C15" s="17" t="s">
        <v>27</v>
      </c>
      <c r="D15" s="19"/>
      <c r="E15" s="19"/>
      <c r="F15" s="19">
        <v>234.0</v>
      </c>
      <c r="G15" s="19">
        <v>200.0</v>
      </c>
      <c r="H15" s="16" t="s">
        <v>28</v>
      </c>
      <c r="I15" s="18">
        <f t="shared" si="1"/>
        <v>234</v>
      </c>
      <c r="J15" s="20"/>
      <c r="K15" s="20"/>
      <c r="L15" s="63"/>
    </row>
    <row r="16">
      <c r="A16" s="64"/>
      <c r="B16" s="9" t="s">
        <v>13</v>
      </c>
      <c r="C16" s="10" t="s">
        <v>29</v>
      </c>
      <c r="D16" s="11"/>
      <c r="E16" s="11"/>
      <c r="F16" s="11">
        <v>0.0</v>
      </c>
      <c r="G16" s="12"/>
      <c r="H16" s="23"/>
      <c r="I16" s="12">
        <f t="shared" si="1"/>
        <v>0</v>
      </c>
      <c r="J16" s="13"/>
      <c r="K16" s="13"/>
      <c r="L16" s="61"/>
    </row>
    <row r="17">
      <c r="A17" s="62"/>
      <c r="B17" s="16" t="s">
        <v>13</v>
      </c>
      <c r="C17" s="17" t="s">
        <v>30</v>
      </c>
      <c r="D17" s="19"/>
      <c r="E17" s="19"/>
      <c r="F17" s="19">
        <v>0.0</v>
      </c>
      <c r="G17" s="18"/>
      <c r="H17" s="24"/>
      <c r="I17" s="18">
        <f t="shared" si="1"/>
        <v>0</v>
      </c>
      <c r="J17" s="20"/>
      <c r="K17" s="20"/>
      <c r="L17" s="63"/>
    </row>
    <row r="18">
      <c r="A18" s="64"/>
      <c r="B18" s="9" t="s">
        <v>13</v>
      </c>
      <c r="C18" s="10" t="s">
        <v>31</v>
      </c>
      <c r="D18" s="11"/>
      <c r="E18" s="11"/>
      <c r="F18" s="11">
        <v>0.0</v>
      </c>
      <c r="G18" s="12"/>
      <c r="H18" s="23"/>
      <c r="I18" s="12">
        <f t="shared" si="1"/>
        <v>0</v>
      </c>
      <c r="J18" s="13"/>
      <c r="K18" s="13"/>
      <c r="L18" s="61"/>
    </row>
    <row r="19">
      <c r="A19" s="62"/>
      <c r="B19" s="16" t="s">
        <v>13</v>
      </c>
      <c r="C19" s="17" t="s">
        <v>32</v>
      </c>
      <c r="D19" s="19"/>
      <c r="E19" s="19"/>
      <c r="F19" s="19">
        <v>0.0</v>
      </c>
      <c r="G19" s="19">
        <v>50.0</v>
      </c>
      <c r="H19" s="16" t="s">
        <v>17</v>
      </c>
      <c r="I19" s="18">
        <f t="shared" si="1"/>
        <v>0</v>
      </c>
      <c r="J19" s="20"/>
      <c r="K19" s="20"/>
      <c r="L19" s="65"/>
    </row>
    <row r="20">
      <c r="A20" s="64"/>
      <c r="B20" s="9" t="s">
        <v>13</v>
      </c>
      <c r="C20" s="10" t="s">
        <v>32</v>
      </c>
      <c r="D20" s="11"/>
      <c r="E20" s="11"/>
      <c r="F20" s="11">
        <v>0.0</v>
      </c>
      <c r="G20" s="12"/>
      <c r="H20" s="9" t="s">
        <v>17</v>
      </c>
      <c r="I20" s="12">
        <f t="shared" si="1"/>
        <v>0</v>
      </c>
      <c r="J20" s="13"/>
      <c r="K20" s="13"/>
      <c r="L20" s="61"/>
    </row>
    <row r="21">
      <c r="A21" s="66"/>
      <c r="B21" s="27" t="s">
        <v>13</v>
      </c>
      <c r="C21" s="28" t="s">
        <v>34</v>
      </c>
      <c r="D21" s="29">
        <v>230.0</v>
      </c>
      <c r="E21" s="29">
        <v>100.0</v>
      </c>
      <c r="F21" s="30"/>
      <c r="G21" s="31"/>
      <c r="H21" s="27" t="s">
        <v>15</v>
      </c>
      <c r="I21" s="31">
        <f t="shared" ref="I21:I53" si="2">D21</f>
        <v>230</v>
      </c>
      <c r="J21" s="32"/>
      <c r="K21" s="32"/>
      <c r="L21" s="67"/>
    </row>
    <row r="22">
      <c r="A22" s="64"/>
      <c r="B22" s="34" t="s">
        <v>13</v>
      </c>
      <c r="C22" s="10" t="s">
        <v>35</v>
      </c>
      <c r="D22" s="11">
        <v>200.0</v>
      </c>
      <c r="E22" s="11">
        <v>90.0</v>
      </c>
      <c r="G22" s="12"/>
      <c r="H22" s="36"/>
      <c r="I22" s="12">
        <f t="shared" si="2"/>
        <v>200</v>
      </c>
      <c r="J22" s="13"/>
      <c r="K22" s="13"/>
      <c r="L22" s="61"/>
    </row>
    <row r="23">
      <c r="A23" s="62"/>
      <c r="B23" s="16" t="s">
        <v>13</v>
      </c>
      <c r="C23" s="17" t="s">
        <v>36</v>
      </c>
      <c r="D23" s="19">
        <v>150.0</v>
      </c>
      <c r="E23" s="19">
        <v>100.0</v>
      </c>
      <c r="G23" s="18"/>
      <c r="H23" s="38"/>
      <c r="I23" s="18">
        <f t="shared" si="2"/>
        <v>150</v>
      </c>
      <c r="J23" s="20"/>
      <c r="K23" s="20"/>
      <c r="L23" s="63"/>
    </row>
    <row r="24">
      <c r="A24" s="64"/>
      <c r="B24" s="9" t="s">
        <v>13</v>
      </c>
      <c r="C24" s="10" t="s">
        <v>37</v>
      </c>
      <c r="D24" s="11">
        <v>100.0</v>
      </c>
      <c r="E24" s="11">
        <v>90.0</v>
      </c>
      <c r="G24" s="12"/>
      <c r="H24" s="36"/>
      <c r="I24" s="12">
        <f t="shared" si="2"/>
        <v>100</v>
      </c>
      <c r="J24" s="13"/>
      <c r="K24" s="13"/>
      <c r="L24" s="61"/>
    </row>
    <row r="25">
      <c r="A25" s="62"/>
      <c r="B25" s="38"/>
      <c r="C25" s="17" t="s">
        <v>38</v>
      </c>
      <c r="D25" s="19">
        <v>120.0</v>
      </c>
      <c r="E25" s="19">
        <v>100.0</v>
      </c>
      <c r="G25" s="18"/>
      <c r="H25" s="38"/>
      <c r="I25" s="18">
        <f t="shared" si="2"/>
        <v>120</v>
      </c>
      <c r="J25" s="20"/>
      <c r="K25" s="20"/>
      <c r="L25" s="63"/>
    </row>
    <row r="26">
      <c r="A26" s="64"/>
      <c r="B26" s="36"/>
      <c r="C26" s="10" t="s">
        <v>39</v>
      </c>
      <c r="D26" s="11">
        <v>100.0</v>
      </c>
      <c r="E26" s="11">
        <v>80.0</v>
      </c>
      <c r="G26" s="12"/>
      <c r="H26" s="36"/>
      <c r="I26" s="12">
        <f t="shared" si="2"/>
        <v>100</v>
      </c>
      <c r="J26" s="13"/>
      <c r="K26" s="13"/>
      <c r="L26" s="61"/>
    </row>
    <row r="27">
      <c r="A27" s="62"/>
      <c r="B27" s="38"/>
      <c r="C27" s="17" t="s">
        <v>40</v>
      </c>
      <c r="D27" s="19">
        <v>160.0</v>
      </c>
      <c r="E27" s="19">
        <v>150.0</v>
      </c>
      <c r="G27" s="18"/>
      <c r="H27" s="38"/>
      <c r="I27" s="18">
        <f t="shared" si="2"/>
        <v>160</v>
      </c>
      <c r="J27" s="20"/>
      <c r="K27" s="20"/>
      <c r="L27" s="63"/>
    </row>
    <row r="28">
      <c r="A28" s="64"/>
      <c r="B28" s="36"/>
      <c r="C28" s="10" t="s">
        <v>41</v>
      </c>
      <c r="D28" s="11">
        <v>100.0</v>
      </c>
      <c r="E28" s="11">
        <v>100.0</v>
      </c>
      <c r="G28" s="12"/>
      <c r="H28" s="36"/>
      <c r="I28" s="12">
        <f t="shared" si="2"/>
        <v>100</v>
      </c>
      <c r="J28" s="13"/>
      <c r="K28" s="13"/>
      <c r="L28" s="61"/>
    </row>
    <row r="29">
      <c r="A29" s="62"/>
      <c r="B29" s="38"/>
      <c r="C29" s="17" t="s">
        <v>42</v>
      </c>
      <c r="D29" s="19">
        <v>250.0</v>
      </c>
      <c r="E29" s="19">
        <v>100.0</v>
      </c>
      <c r="G29" s="18"/>
      <c r="H29" s="38"/>
      <c r="I29" s="18">
        <f t="shared" si="2"/>
        <v>250</v>
      </c>
      <c r="J29" s="20"/>
      <c r="K29" s="20"/>
      <c r="L29" s="63"/>
    </row>
    <row r="30">
      <c r="A30" s="64"/>
      <c r="B30" s="36"/>
      <c r="C30" s="10" t="s">
        <v>43</v>
      </c>
      <c r="D30" s="11">
        <v>346.0</v>
      </c>
      <c r="E30" s="11">
        <v>100.0</v>
      </c>
      <c r="G30" s="12"/>
      <c r="H30" s="36"/>
      <c r="I30" s="12">
        <f t="shared" si="2"/>
        <v>346</v>
      </c>
      <c r="J30" s="13"/>
      <c r="K30" s="13"/>
      <c r="L30" s="61"/>
    </row>
    <row r="31">
      <c r="A31" s="62"/>
      <c r="B31" s="38"/>
      <c r="C31" s="17" t="s">
        <v>44</v>
      </c>
      <c r="D31" s="19">
        <v>100.0</v>
      </c>
      <c r="E31" s="19">
        <v>100.0</v>
      </c>
      <c r="G31" s="18"/>
      <c r="H31" s="38"/>
      <c r="I31" s="18">
        <f t="shared" si="2"/>
        <v>100</v>
      </c>
      <c r="J31" s="20"/>
      <c r="K31" s="20"/>
      <c r="L31" s="63"/>
    </row>
    <row r="32">
      <c r="A32" s="64"/>
      <c r="B32" s="36"/>
      <c r="C32" s="10" t="s">
        <v>45</v>
      </c>
      <c r="D32" s="11">
        <v>247.0</v>
      </c>
      <c r="E32" s="11">
        <v>100.0</v>
      </c>
      <c r="G32" s="12"/>
      <c r="H32" s="36"/>
      <c r="I32" s="12">
        <f t="shared" si="2"/>
        <v>247</v>
      </c>
      <c r="J32" s="13"/>
      <c r="K32" s="13"/>
      <c r="L32" s="61"/>
    </row>
    <row r="33">
      <c r="A33" s="62"/>
      <c r="B33" s="38"/>
      <c r="C33" s="17" t="s">
        <v>46</v>
      </c>
      <c r="D33" s="19">
        <v>378.0</v>
      </c>
      <c r="E33" s="19">
        <v>100.0</v>
      </c>
      <c r="G33" s="18"/>
      <c r="H33" s="38"/>
      <c r="I33" s="18">
        <f t="shared" si="2"/>
        <v>378</v>
      </c>
      <c r="J33" s="20"/>
      <c r="K33" s="20"/>
      <c r="L33" s="63"/>
    </row>
    <row r="34">
      <c r="A34" s="64"/>
      <c r="B34" s="36"/>
      <c r="C34" s="10" t="s">
        <v>47</v>
      </c>
      <c r="D34" s="11">
        <v>145.0</v>
      </c>
      <c r="E34" s="11">
        <v>100.0</v>
      </c>
      <c r="G34" s="12"/>
      <c r="H34" s="36"/>
      <c r="I34" s="12">
        <f t="shared" si="2"/>
        <v>145</v>
      </c>
      <c r="J34" s="13"/>
      <c r="K34" s="13"/>
      <c r="L34" s="61"/>
    </row>
    <row r="35">
      <c r="A35" s="62"/>
      <c r="B35" s="38"/>
      <c r="C35" s="17" t="s">
        <v>48</v>
      </c>
      <c r="D35" s="19">
        <v>126.666666666667</v>
      </c>
      <c r="E35" s="19">
        <v>100.0</v>
      </c>
      <c r="G35" s="18"/>
      <c r="H35" s="38"/>
      <c r="I35" s="18">
        <f t="shared" si="2"/>
        <v>126.6666667</v>
      </c>
      <c r="J35" s="20"/>
      <c r="K35" s="20"/>
      <c r="L35" s="63"/>
    </row>
    <row r="36">
      <c r="A36" s="64"/>
      <c r="B36" s="36"/>
      <c r="C36" s="10" t="s">
        <v>49</v>
      </c>
      <c r="D36" s="11">
        <v>190.0</v>
      </c>
      <c r="E36" s="11">
        <v>100.0</v>
      </c>
      <c r="G36" s="12"/>
      <c r="H36" s="36"/>
      <c r="I36" s="12">
        <f t="shared" si="2"/>
        <v>190</v>
      </c>
      <c r="J36" s="13"/>
      <c r="K36" s="13"/>
      <c r="L36" s="61"/>
    </row>
    <row r="37">
      <c r="A37" s="62"/>
      <c r="B37" s="38"/>
      <c r="C37" s="17" t="s">
        <v>50</v>
      </c>
      <c r="D37" s="19">
        <v>146.666666666667</v>
      </c>
      <c r="E37" s="19">
        <v>100.0</v>
      </c>
      <c r="G37" s="18"/>
      <c r="H37" s="38"/>
      <c r="I37" s="18">
        <f t="shared" si="2"/>
        <v>146.6666667</v>
      </c>
      <c r="J37" s="20"/>
      <c r="K37" s="20"/>
      <c r="L37" s="63"/>
    </row>
    <row r="38">
      <c r="A38" s="64"/>
      <c r="B38" s="36"/>
      <c r="C38" s="10" t="s">
        <v>51</v>
      </c>
      <c r="D38" s="11">
        <v>230.0</v>
      </c>
      <c r="E38" s="11">
        <v>100.0</v>
      </c>
      <c r="G38" s="12"/>
      <c r="H38" s="36"/>
      <c r="I38" s="12">
        <f t="shared" si="2"/>
        <v>230</v>
      </c>
      <c r="J38" s="13"/>
      <c r="K38" s="13"/>
      <c r="L38" s="61"/>
    </row>
    <row r="39">
      <c r="A39" s="62"/>
      <c r="B39" s="38"/>
      <c r="C39" s="17" t="s">
        <v>52</v>
      </c>
      <c r="D39" s="19">
        <v>166.666666666667</v>
      </c>
      <c r="E39" s="19">
        <v>100.0</v>
      </c>
      <c r="G39" s="18"/>
      <c r="H39" s="38"/>
      <c r="I39" s="18">
        <f t="shared" si="2"/>
        <v>166.6666667</v>
      </c>
      <c r="J39" s="20"/>
      <c r="K39" s="20"/>
      <c r="L39" s="63"/>
    </row>
    <row r="40">
      <c r="A40" s="64"/>
      <c r="B40" s="36"/>
      <c r="C40" s="10" t="s">
        <v>53</v>
      </c>
      <c r="D40" s="11">
        <v>176.666666666667</v>
      </c>
      <c r="E40" s="11">
        <v>100.0</v>
      </c>
      <c r="G40" s="12"/>
      <c r="H40" s="36"/>
      <c r="I40" s="12">
        <f t="shared" si="2"/>
        <v>176.6666667</v>
      </c>
      <c r="J40" s="13"/>
      <c r="K40" s="13"/>
      <c r="L40" s="61"/>
    </row>
    <row r="41">
      <c r="A41" s="62"/>
      <c r="B41" s="38"/>
      <c r="C41" s="17" t="s">
        <v>54</v>
      </c>
      <c r="D41" s="19">
        <v>186.666666666667</v>
      </c>
      <c r="E41" s="19">
        <v>100.0</v>
      </c>
      <c r="G41" s="18"/>
      <c r="H41" s="38"/>
      <c r="I41" s="18">
        <f t="shared" si="2"/>
        <v>186.6666667</v>
      </c>
      <c r="J41" s="20"/>
      <c r="K41" s="20"/>
      <c r="L41" s="63"/>
    </row>
    <row r="42">
      <c r="A42" s="64"/>
      <c r="B42" s="36"/>
      <c r="C42" s="10" t="s">
        <v>55</v>
      </c>
      <c r="D42" s="11">
        <v>196.666666666667</v>
      </c>
      <c r="E42" s="11">
        <v>100.0</v>
      </c>
      <c r="G42" s="12"/>
      <c r="H42" s="36"/>
      <c r="I42" s="12">
        <f t="shared" si="2"/>
        <v>196.6666667</v>
      </c>
      <c r="J42" s="13"/>
      <c r="K42" s="13"/>
      <c r="L42" s="61"/>
    </row>
    <row r="43">
      <c r="A43" s="62"/>
      <c r="B43" s="38"/>
      <c r="C43" s="17" t="s">
        <v>56</v>
      </c>
      <c r="D43" s="19">
        <v>450.0</v>
      </c>
      <c r="E43" s="19">
        <v>100.0</v>
      </c>
      <c r="G43" s="18"/>
      <c r="H43" s="38"/>
      <c r="I43" s="18">
        <f t="shared" si="2"/>
        <v>450</v>
      </c>
      <c r="J43" s="20"/>
      <c r="K43" s="20"/>
      <c r="L43" s="63"/>
    </row>
    <row r="44">
      <c r="A44" s="64"/>
      <c r="B44" s="36"/>
      <c r="C44" s="10" t="s">
        <v>57</v>
      </c>
      <c r="D44" s="11">
        <v>93.6</v>
      </c>
      <c r="E44" s="11">
        <v>100.0</v>
      </c>
      <c r="G44" s="12"/>
      <c r="H44" s="36"/>
      <c r="I44" s="12">
        <f t="shared" si="2"/>
        <v>93.6</v>
      </c>
      <c r="J44" s="13"/>
      <c r="K44" s="13"/>
      <c r="L44" s="61"/>
    </row>
    <row r="45">
      <c r="A45" s="62"/>
      <c r="B45" s="38"/>
      <c r="C45" s="17" t="s">
        <v>58</v>
      </c>
      <c r="D45" s="19">
        <v>92.2</v>
      </c>
      <c r="E45" s="19">
        <v>100.0</v>
      </c>
      <c r="G45" s="18"/>
      <c r="H45" s="38"/>
      <c r="I45" s="18">
        <f t="shared" si="2"/>
        <v>92.2</v>
      </c>
      <c r="J45" s="20"/>
      <c r="K45" s="20"/>
      <c r="L45" s="63"/>
    </row>
    <row r="46">
      <c r="A46" s="64"/>
      <c r="B46" s="36"/>
      <c r="C46" s="10" t="s">
        <v>59</v>
      </c>
      <c r="D46" s="11">
        <v>90.8</v>
      </c>
      <c r="E46" s="11">
        <v>100.0</v>
      </c>
      <c r="G46" s="12"/>
      <c r="H46" s="36"/>
      <c r="I46" s="12">
        <f t="shared" si="2"/>
        <v>90.8</v>
      </c>
      <c r="J46" s="13"/>
      <c r="K46" s="13"/>
      <c r="L46" s="61"/>
    </row>
    <row r="47">
      <c r="A47" s="62"/>
      <c r="B47" s="38"/>
      <c r="C47" s="17" t="s">
        <v>60</v>
      </c>
      <c r="D47" s="19">
        <v>89.4</v>
      </c>
      <c r="E47" s="19">
        <v>100.0</v>
      </c>
      <c r="G47" s="18"/>
      <c r="H47" s="38"/>
      <c r="I47" s="18">
        <f t="shared" si="2"/>
        <v>89.4</v>
      </c>
      <c r="J47" s="20"/>
      <c r="K47" s="20"/>
      <c r="L47" s="63"/>
    </row>
    <row r="48">
      <c r="A48" s="64"/>
      <c r="B48" s="36"/>
      <c r="C48" s="10" t="s">
        <v>61</v>
      </c>
      <c r="D48" s="11">
        <v>87.9999999999999</v>
      </c>
      <c r="E48" s="11">
        <v>100.0</v>
      </c>
      <c r="G48" s="12"/>
      <c r="H48" s="36"/>
      <c r="I48" s="12">
        <f t="shared" si="2"/>
        <v>88</v>
      </c>
      <c r="J48" s="13"/>
      <c r="K48" s="13"/>
      <c r="L48" s="61"/>
    </row>
    <row r="49">
      <c r="A49" s="62"/>
      <c r="B49" s="38"/>
      <c r="C49" s="17" t="s">
        <v>62</v>
      </c>
      <c r="D49" s="19">
        <v>166.666666666667</v>
      </c>
      <c r="E49" s="19">
        <v>100.0</v>
      </c>
      <c r="G49" s="18"/>
      <c r="H49" s="38"/>
      <c r="I49" s="18">
        <f t="shared" si="2"/>
        <v>166.6666667</v>
      </c>
      <c r="J49" s="20"/>
      <c r="K49" s="20"/>
      <c r="L49" s="63"/>
    </row>
    <row r="50">
      <c r="A50" s="64"/>
      <c r="B50" s="36"/>
      <c r="C50" s="10" t="s">
        <v>63</v>
      </c>
      <c r="D50" s="11">
        <v>176.666666666667</v>
      </c>
      <c r="E50" s="11">
        <v>100.0</v>
      </c>
      <c r="G50" s="12"/>
      <c r="H50" s="36"/>
      <c r="I50" s="12">
        <f t="shared" si="2"/>
        <v>176.6666667</v>
      </c>
      <c r="J50" s="13"/>
      <c r="K50" s="13"/>
      <c r="L50" s="61"/>
    </row>
    <row r="51">
      <c r="A51" s="62"/>
      <c r="B51" s="38"/>
      <c r="C51" s="17" t="s">
        <v>64</v>
      </c>
      <c r="D51" s="19">
        <v>186.666666666667</v>
      </c>
      <c r="E51" s="19">
        <v>100.0</v>
      </c>
      <c r="G51" s="18"/>
      <c r="H51" s="38"/>
      <c r="I51" s="18">
        <f t="shared" si="2"/>
        <v>186.6666667</v>
      </c>
      <c r="J51" s="20"/>
      <c r="K51" s="20"/>
      <c r="L51" s="63"/>
    </row>
    <row r="52">
      <c r="A52" s="64"/>
      <c r="B52" s="36"/>
      <c r="C52" s="39"/>
      <c r="D52" s="12"/>
      <c r="E52" s="12"/>
      <c r="F52" s="12"/>
      <c r="G52" s="12"/>
      <c r="H52" s="36"/>
      <c r="I52" s="12" t="str">
        <f t="shared" si="2"/>
        <v/>
      </c>
      <c r="J52" s="13"/>
      <c r="K52" s="13"/>
      <c r="L52" s="61"/>
    </row>
    <row r="53">
      <c r="A53" s="68"/>
      <c r="C53" s="69"/>
      <c r="D53" s="70"/>
      <c r="E53" s="70"/>
      <c r="F53" s="70"/>
      <c r="G53" s="70"/>
      <c r="H53" s="71"/>
      <c r="I53" s="70" t="str">
        <f t="shared" si="2"/>
        <v/>
      </c>
      <c r="J53" s="72"/>
      <c r="K53" s="72"/>
      <c r="L53" s="73"/>
    </row>
    <row r="55">
      <c r="C55" s="47" t="s">
        <v>65</v>
      </c>
      <c r="D55" s="48">
        <f>SUM(E21:E51)</f>
        <v>3110</v>
      </c>
      <c r="E55" s="49"/>
      <c r="F55" s="49"/>
      <c r="G55" s="49"/>
      <c r="H55" s="49"/>
      <c r="I55" s="49"/>
    </row>
    <row r="56">
      <c r="C56" s="50" t="s">
        <v>66</v>
      </c>
      <c r="D56" s="51">
        <f>SUM(D21:D51)</f>
        <v>5480</v>
      </c>
      <c r="E56" s="49"/>
      <c r="F56" s="49"/>
      <c r="G56" s="52" t="s">
        <v>67</v>
      </c>
      <c r="I56" s="53">
        <f>SUM(F5:F20)</f>
        <v>3799</v>
      </c>
    </row>
    <row r="57">
      <c r="C57" s="49"/>
      <c r="D57" s="49"/>
      <c r="E57" s="49"/>
      <c r="F57" s="49"/>
      <c r="G57" s="54"/>
      <c r="H57" s="54"/>
      <c r="I57" s="54"/>
    </row>
    <row r="58">
      <c r="C58" s="47" t="s">
        <v>68</v>
      </c>
      <c r="D58" s="48">
        <f>SUM(G4:G20)</f>
        <v>3665</v>
      </c>
      <c r="E58" s="49"/>
      <c r="F58" s="49"/>
      <c r="G58" s="52" t="s">
        <v>69</v>
      </c>
      <c r="I58" s="53">
        <f>SUM(I21:I51)</f>
        <v>5480</v>
      </c>
      <c r="K58" s="50" t="s">
        <v>70</v>
      </c>
      <c r="L58" s="51">
        <f>I58-I56</f>
        <v>1681</v>
      </c>
    </row>
    <row r="59">
      <c r="C59" s="50" t="s">
        <v>71</v>
      </c>
      <c r="D59" s="51">
        <f>SUM(F4:F20)</f>
        <v>3799</v>
      </c>
      <c r="E59" s="49"/>
      <c r="F59" s="49"/>
      <c r="G59" s="49"/>
      <c r="H59" s="49"/>
      <c r="I59" s="49"/>
    </row>
    <row r="60">
      <c r="C60" s="55" t="s">
        <v>72</v>
      </c>
      <c r="D60" s="56">
        <f>SUM(F5:F10)</f>
        <v>965</v>
      </c>
      <c r="E60" s="49"/>
      <c r="F60" s="49"/>
      <c r="G60" s="49"/>
      <c r="H60" s="49"/>
      <c r="I60" s="49"/>
    </row>
    <row r="61">
      <c r="C61" s="55" t="s">
        <v>73</v>
      </c>
      <c r="D61" s="56">
        <f>SUM(F11)</f>
        <v>1100</v>
      </c>
      <c r="E61" s="49"/>
      <c r="F61" s="49"/>
      <c r="G61" s="49"/>
      <c r="H61" s="49"/>
      <c r="I61" s="49"/>
    </row>
    <row r="62">
      <c r="C62" s="55" t="s">
        <v>74</v>
      </c>
      <c r="D62" s="56">
        <f>SUM(F12:F18)</f>
        <v>1734</v>
      </c>
      <c r="E62" s="49"/>
      <c r="F62" s="49"/>
      <c r="G62" s="49"/>
      <c r="H62" s="49"/>
      <c r="I62" s="49"/>
    </row>
    <row r="63">
      <c r="C63" s="55" t="s">
        <v>75</v>
      </c>
      <c r="D63" s="56">
        <f>SUM(F19:F20)</f>
        <v>0</v>
      </c>
      <c r="E63" s="49"/>
      <c r="F63" s="49"/>
      <c r="G63" s="49"/>
      <c r="H63" s="49"/>
      <c r="I63" s="49"/>
    </row>
    <row r="64">
      <c r="C64" s="50" t="s">
        <v>71</v>
      </c>
      <c r="D64" s="51">
        <f>SUM(D60:D63)</f>
        <v>3799</v>
      </c>
      <c r="E64" s="49"/>
      <c r="F64" s="49"/>
      <c r="G64" s="49"/>
      <c r="H64" s="49"/>
      <c r="I64" s="49"/>
    </row>
  </sheetData>
  <mergeCells count="3">
    <mergeCell ref="C2:L2"/>
    <mergeCell ref="G56:H56"/>
    <mergeCell ref="G58:H58"/>
  </mergeCells>
  <dataValidations>
    <dataValidation type="list" allowBlank="1" sqref="H4:H53">
      <formula1>"Por debajo de lo previsto,Dentro de lo previsto,Por encima de lo previsto"</formula1>
    </dataValidation>
    <dataValidation type="custom" allowBlank="1" showDropDown="1" sqref="D4:G53 I4:I53">
      <formula1>AND(ISNUMBER(D4),(NOT(OR(NOT(ISERROR(DATEVALUE(D4))), AND(ISNUMBER(D4), LEFT(CELL("format", D4))="D")))))</formula1>
    </dataValidation>
    <dataValidation type="custom" allowBlank="1" showDropDown="1" sqref="A4:A53">
      <formula1>OR(NOT(ISERROR(DATEVALUE(A4))), AND(ISNUMBER(A4), LEFT(CELL("format", A4))="D"))</formula1>
    </dataValidation>
    <dataValidation allowBlank="1" showDropDown="1" sqref="L4:L53"/>
    <dataValidation type="list" allowBlank="1" sqref="B4:B53">
      <formula1>"Enero,Febrero,Marzo,Abril,Mayo,Junio,Julio,Agosto,Septiembre,Octubre,Noviembre,Diciembre"</formula1>
    </dataValidation>
  </dataValidation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13.88"/>
    <col customWidth="1" min="2" max="2" width="16.38"/>
    <col customWidth="1" min="3" max="3" width="17.0"/>
    <col customWidth="1" min="4" max="4" width="16.38"/>
    <col customWidth="1" min="5" max="5" width="17.0"/>
    <col customWidth="1" min="6" max="6" width="13.88"/>
    <col customWidth="1" min="7" max="7" width="18.88"/>
    <col customWidth="1" min="8" max="9" width="18.25"/>
    <col customWidth="1" min="10" max="10" width="15.13"/>
  </cols>
  <sheetData>
    <row r="1">
      <c r="A1" s="2"/>
      <c r="B1" s="2"/>
      <c r="C1" s="2"/>
      <c r="D1" s="2"/>
      <c r="E1" s="2"/>
      <c r="F1" s="2"/>
      <c r="G1" s="2"/>
      <c r="H1" s="2"/>
      <c r="I1" s="2"/>
      <c r="J1" s="2"/>
    </row>
    <row r="2">
      <c r="A2" s="2"/>
      <c r="B2" s="2"/>
      <c r="C2" s="4" t="s">
        <v>0</v>
      </c>
    </row>
    <row r="3">
      <c r="A3" s="74" t="s">
        <v>2</v>
      </c>
      <c r="B3" s="75" t="s">
        <v>4</v>
      </c>
      <c r="C3" s="76" t="s">
        <v>5</v>
      </c>
      <c r="D3" s="76" t="s">
        <v>6</v>
      </c>
      <c r="E3" s="76" t="s">
        <v>7</v>
      </c>
      <c r="F3" s="76" t="s">
        <v>8</v>
      </c>
      <c r="G3" s="76" t="s">
        <v>76</v>
      </c>
      <c r="H3" s="76" t="s">
        <v>10</v>
      </c>
      <c r="I3" s="76" t="s">
        <v>11</v>
      </c>
      <c r="J3" s="77" t="s">
        <v>12</v>
      </c>
    </row>
    <row r="4">
      <c r="A4" s="78" t="s">
        <v>77</v>
      </c>
      <c r="B4" s="12"/>
      <c r="C4" s="12"/>
      <c r="D4" s="12"/>
      <c r="E4" s="12"/>
      <c r="F4" s="34"/>
      <c r="G4" s="79"/>
      <c r="H4" s="13"/>
      <c r="I4" s="13"/>
      <c r="J4" s="80"/>
    </row>
    <row r="5">
      <c r="A5" s="81" t="s">
        <v>78</v>
      </c>
      <c r="B5" s="18"/>
      <c r="C5" s="18"/>
      <c r="D5" s="18"/>
      <c r="E5" s="18"/>
      <c r="F5" s="82"/>
      <c r="G5" s="83"/>
      <c r="H5" s="20"/>
      <c r="I5" s="20"/>
      <c r="J5" s="84"/>
    </row>
    <row r="6">
      <c r="A6" s="78" t="s">
        <v>79</v>
      </c>
      <c r="B6" s="12"/>
      <c r="C6" s="12"/>
      <c r="D6" s="12"/>
      <c r="E6" s="12"/>
      <c r="F6" s="34"/>
      <c r="G6" s="79"/>
      <c r="H6" s="13"/>
      <c r="I6" s="13"/>
      <c r="J6" s="80"/>
    </row>
    <row r="7">
      <c r="A7" s="81" t="s">
        <v>80</v>
      </c>
      <c r="B7" s="18"/>
      <c r="C7" s="18"/>
      <c r="D7" s="18"/>
      <c r="E7" s="18"/>
      <c r="F7" s="38"/>
      <c r="G7" s="83"/>
      <c r="H7" s="20"/>
      <c r="I7" s="20"/>
      <c r="J7" s="84"/>
    </row>
    <row r="8">
      <c r="A8" s="78" t="s">
        <v>81</v>
      </c>
      <c r="B8" s="12"/>
      <c r="C8" s="12"/>
      <c r="D8" s="12"/>
      <c r="E8" s="12"/>
      <c r="F8" s="36"/>
      <c r="G8" s="79"/>
      <c r="H8" s="13"/>
      <c r="I8" s="13"/>
      <c r="J8" s="80"/>
    </row>
    <row r="9">
      <c r="A9" s="81" t="s">
        <v>82</v>
      </c>
      <c r="B9" s="18"/>
      <c r="C9" s="18"/>
      <c r="D9" s="18"/>
      <c r="E9" s="18"/>
      <c r="F9" s="38"/>
      <c r="G9" s="83"/>
      <c r="H9" s="20"/>
      <c r="I9" s="20"/>
      <c r="J9" s="84"/>
    </row>
    <row r="10">
      <c r="A10" s="78" t="s">
        <v>83</v>
      </c>
      <c r="B10" s="12"/>
      <c r="C10" s="12"/>
      <c r="D10" s="12"/>
      <c r="E10" s="12"/>
      <c r="F10" s="36"/>
      <c r="G10" s="79"/>
      <c r="H10" s="13"/>
      <c r="I10" s="13"/>
      <c r="J10" s="80"/>
    </row>
    <row r="11">
      <c r="A11" s="81" t="s">
        <v>84</v>
      </c>
      <c r="B11" s="18"/>
      <c r="C11" s="18"/>
      <c r="D11" s="18"/>
      <c r="E11" s="18"/>
      <c r="F11" s="38"/>
      <c r="G11" s="83"/>
      <c r="H11" s="20"/>
      <c r="I11" s="20"/>
      <c r="J11" s="84"/>
    </row>
    <row r="12">
      <c r="A12" s="78" t="s">
        <v>13</v>
      </c>
      <c r="B12" s="12">
        <f>'CONTABILIDAD SEPTIEMBRE'!D56</f>
        <v>4578.533333</v>
      </c>
      <c r="C12" s="12">
        <f>'CONTABILIDAD SEPTIEMBRE'!D55</f>
        <v>3110</v>
      </c>
      <c r="D12" s="12">
        <f>'CONTABILIDAD SEPTIEMBRE'!D59</f>
        <v>3859</v>
      </c>
      <c r="E12" s="12">
        <f>'CONTABILIDAD SEPTIEMBRE'!D58</f>
        <v>3665</v>
      </c>
      <c r="F12" s="9" t="s">
        <v>15</v>
      </c>
      <c r="G12" s="85">
        <f t="shared" ref="G12:G13" si="1">B12-D12</f>
        <v>719.5333333</v>
      </c>
      <c r="H12" s="13"/>
      <c r="I12" s="13"/>
      <c r="J12" s="86" t="s">
        <v>85</v>
      </c>
    </row>
    <row r="13">
      <c r="A13" s="81" t="s">
        <v>86</v>
      </c>
      <c r="B13" s="18">
        <f>'CONTABILIDAD OCTUBRE'!D56</f>
        <v>5480</v>
      </c>
      <c r="C13" s="18">
        <f>'CONTABILIDAD OCTUBRE'!D55</f>
        <v>3110</v>
      </c>
      <c r="D13" s="18">
        <f>'CONTABILIDAD OCTUBRE'!D59</f>
        <v>3799</v>
      </c>
      <c r="E13" s="18">
        <f>'CONTABILIDAD OCTUBRE'!D58</f>
        <v>3665</v>
      </c>
      <c r="F13" s="16" t="s">
        <v>17</v>
      </c>
      <c r="G13" s="87">
        <f t="shared" si="1"/>
        <v>1681</v>
      </c>
      <c r="H13" s="20"/>
      <c r="I13" s="20"/>
      <c r="J13" s="84"/>
    </row>
    <row r="14">
      <c r="A14" s="78" t="s">
        <v>87</v>
      </c>
      <c r="B14" s="12"/>
      <c r="C14" s="12"/>
      <c r="D14" s="12"/>
      <c r="E14" s="12"/>
      <c r="F14" s="36"/>
      <c r="G14" s="79"/>
      <c r="H14" s="13"/>
      <c r="I14" s="13"/>
      <c r="J14" s="80"/>
    </row>
    <row r="15">
      <c r="A15" s="88" t="s">
        <v>88</v>
      </c>
      <c r="B15" s="89"/>
      <c r="C15" s="89"/>
      <c r="D15" s="89"/>
      <c r="E15" s="89"/>
      <c r="F15" s="90"/>
      <c r="G15" s="91"/>
      <c r="H15" s="92"/>
      <c r="I15" s="92"/>
      <c r="J15" s="93"/>
    </row>
    <row r="18">
      <c r="A18" s="52" t="s">
        <v>89</v>
      </c>
      <c r="C18" s="53">
        <f>SUM(CONTABILIDAD_ANUAL[Saldo final de mes])/12</f>
        <v>200.0444444</v>
      </c>
      <c r="E18" s="52" t="s">
        <v>67</v>
      </c>
      <c r="G18" s="53">
        <f>SUM(D4:D15)</f>
        <v>7658</v>
      </c>
    </row>
    <row r="19">
      <c r="E19" s="54"/>
      <c r="F19" s="54"/>
      <c r="G19" s="54"/>
    </row>
    <row r="20">
      <c r="E20" s="52" t="s">
        <v>69</v>
      </c>
      <c r="G20" s="53">
        <f>SUM(B4:B15)</f>
        <v>10058.53333</v>
      </c>
    </row>
    <row r="22">
      <c r="E22" s="52" t="s">
        <v>90</v>
      </c>
      <c r="G22" s="53">
        <f>SUM(G4:G15)</f>
        <v>2400.533333</v>
      </c>
    </row>
  </sheetData>
  <mergeCells count="5">
    <mergeCell ref="C2:J2"/>
    <mergeCell ref="A18:B18"/>
    <mergeCell ref="E18:F18"/>
    <mergeCell ref="E20:F20"/>
    <mergeCell ref="E22:F22"/>
  </mergeCells>
  <conditionalFormatting sqref="G4:G15">
    <cfRule type="cellIs" dxfId="5" priority="1" operator="greaterThan">
      <formula>1200</formula>
    </cfRule>
  </conditionalFormatting>
  <conditionalFormatting sqref="G4:G15">
    <cfRule type="cellIs" dxfId="6" priority="2" operator="greaterThanOrEqual">
      <formula>600</formula>
    </cfRule>
  </conditionalFormatting>
  <conditionalFormatting sqref="G4:G15">
    <cfRule type="cellIs" dxfId="7" priority="3" operator="lessThan">
      <formula>0</formula>
    </cfRule>
  </conditionalFormatting>
  <conditionalFormatting sqref="G4:G15">
    <cfRule type="cellIs" dxfId="8" priority="4" operator="greaterThanOrEqual">
      <formula>0</formula>
    </cfRule>
  </conditionalFormatting>
  <dataValidations>
    <dataValidation type="list" allowBlank="1" sqref="F4:F15">
      <formula1>"Por debajo de lo previsto,Dentro de lo previsto,Por encima de lo previsto"</formula1>
    </dataValidation>
    <dataValidation type="custom" allowBlank="1" showDropDown="1" sqref="B4:E15 G4:G15">
      <formula1>AND(ISNUMBER(B4),(NOT(OR(NOT(ISERROR(DATEVALUE(B4))), AND(ISNUMBER(B4), LEFT(CELL("format", B4))="D")))))</formula1>
    </dataValidation>
    <dataValidation allowBlank="1" showDropDown="1" sqref="J4:J15"/>
    <dataValidation type="list" allowBlank="1" sqref="A4:A15">
      <formula1>"Enero,Febrero,Marzo,Abril,Mayo,Junio,Julio,Agosto,Septiembre,Octubre,Noviembre,Diciembre"</formula1>
    </dataValidation>
  </dataValidations>
  <drawing r:id="rId1"/>
  <tableParts count="1">
    <tablePart r:id="rId3"/>
  </tableParts>
</worksheet>
</file>